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970" windowHeight="6555" activeTab="3"/>
  </bookViews>
  <sheets>
    <sheet name="клеточное" sheetId="1" r:id="rId1"/>
    <sheet name="в вольерах" sheetId="2" r:id="rId2"/>
    <sheet name="убой" sheetId="3" r:id="rId3"/>
    <sheet name="расчет" sheetId="4" r:id="rId4"/>
  </sheets>
  <definedNames>
    <definedName name="_xlnm.Print_Area" localSheetId="0">'клеточное'!$A$1:$W$131</definedName>
  </definedNames>
  <calcPr fullCalcOnLoad="1"/>
</workbook>
</file>

<file path=xl/sharedStrings.xml><?xml version="1.0" encoding="utf-8"?>
<sst xmlns="http://schemas.openxmlformats.org/spreadsheetml/2006/main" count="359" uniqueCount="177">
  <si>
    <t>1.</t>
  </si>
  <si>
    <t>Помещение</t>
  </si>
  <si>
    <t>1. Необходимый ремонт помещения, в зависимости от состояния. Очистка территории, уборка и побелка. При необходимости ремонт кровли, окон и дверей. Планирование расположения технологических помещений, строительство перегородок и пр. работы по обустройству.</t>
  </si>
  <si>
    <t>2. Прокладка коммуникаций. Электричество, вода - необходимы. Нужно предусмотреть подъездные пути к планируемому складу кормов.</t>
  </si>
  <si>
    <t>3. Оснащение здания вентиляцией (необходимо).</t>
  </si>
  <si>
    <t>4. Проводка освещения (необходимо).</t>
  </si>
  <si>
    <t>Стоимость ремонтных работ зависит от состояния помещения.</t>
  </si>
  <si>
    <t>Стоимость монтажных работ зависит от площади помещения и выбранной системы содержания.</t>
  </si>
  <si>
    <t>Клеточное оборудование (все животные содержатся в клетках)</t>
  </si>
  <si>
    <t>Клетки для маточного поголовья</t>
  </si>
  <si>
    <t>поставщик</t>
  </si>
  <si>
    <t>название</t>
  </si>
  <si>
    <t>самок</t>
  </si>
  <si>
    <t>ремонт</t>
  </si>
  <si>
    <t>кол-во
 клеток</t>
  </si>
  <si>
    <t>цена за ед.</t>
  </si>
  <si>
    <t>http://www.meneghin.ru/cage/mrcage/</t>
  </si>
  <si>
    <t>Pratica</t>
  </si>
  <si>
    <t>по запросу</t>
  </si>
  <si>
    <t>http://www.valagro.ru/krolikoferma/
oborudovanie/promoborud.html</t>
  </si>
  <si>
    <t>«Практика
 FR-231»</t>
  </si>
  <si>
    <t>860*</t>
  </si>
  <si>
    <t>евро</t>
  </si>
  <si>
    <t>http://www.solset.ru/infoc772p.htm</t>
  </si>
  <si>
    <t>для сравнения</t>
  </si>
  <si>
    <t>*цены указанные на сайте, уточьняются при составлении коммерческого предложения</t>
  </si>
  <si>
    <t>Клетки для самцов</t>
  </si>
  <si>
    <t>самцов</t>
  </si>
  <si>
    <t>http://www.valagro.ru/krolikoferma/
oborudovanie/lubkrol/
rabbitscage-vesna.html</t>
  </si>
  <si>
    <t>Весна-100</t>
  </si>
  <si>
    <t>6150*</t>
  </si>
  <si>
    <t>руб</t>
  </si>
  <si>
    <t>http://www.solset.ru/info24561cp.htm</t>
  </si>
  <si>
    <t>5000*</t>
  </si>
  <si>
    <t>откорм</t>
  </si>
  <si>
    <t>Трио</t>
  </si>
  <si>
    <t>17835*</t>
  </si>
  <si>
    <t>http://www.valagro.ru/krolikoferma/
oborudovanie/lubkrol/
rabbitscage-oktava.html</t>
  </si>
  <si>
    <t>Октава-3</t>
  </si>
  <si>
    <t>15646*</t>
  </si>
  <si>
    <t>Стоимость клеток</t>
  </si>
  <si>
    <t>цена</t>
  </si>
  <si>
    <t>маточное поголовье</t>
  </si>
  <si>
    <t>самцы</t>
  </si>
  <si>
    <t>всего - трио</t>
  </si>
  <si>
    <t>.+ доставка из Москвы</t>
  </si>
  <si>
    <t>всего- октава</t>
  </si>
  <si>
    <r>
      <t xml:space="preserve">откорм </t>
    </r>
    <r>
      <rPr>
        <b/>
        <sz val="10"/>
        <rFont val="Arial Cyr"/>
        <family val="0"/>
      </rPr>
      <t xml:space="preserve"> </t>
    </r>
    <r>
      <rPr>
        <b/>
        <sz val="12"/>
        <rFont val="Arial Cyr"/>
        <family val="0"/>
      </rPr>
      <t>- Октава</t>
    </r>
  </si>
  <si>
    <r>
      <t xml:space="preserve">откорм </t>
    </r>
    <r>
      <rPr>
        <b/>
        <sz val="12"/>
        <rFont val="Arial Cyr"/>
        <family val="0"/>
      </rPr>
      <t>- Трио</t>
    </r>
  </si>
  <si>
    <t>Клетки для откорма молодняка*</t>
  </si>
  <si>
    <t>* клетки для откорма можно приобрести через 2-3 мес после начала использования маточного поголовья (зависит от возраста приобетаемых животных)</t>
  </si>
  <si>
    <t>Стоимость маточного поголовья и самцов</t>
  </si>
  <si>
    <t>кол-во</t>
  </si>
  <si>
    <t>самки</t>
  </si>
  <si>
    <t>всего</t>
  </si>
  <si>
    <t>.+доставка Москва, Тамбов</t>
  </si>
  <si>
    <t>Маточное поголовье, самцы</t>
  </si>
  <si>
    <t>Дополнительный инвентарь</t>
  </si>
  <si>
    <t>Весы для жив.</t>
  </si>
  <si>
    <t>Весы кормовые</t>
  </si>
  <si>
    <t>Холодильник (вет.препараты)</t>
  </si>
  <si>
    <t>Тележка (раздача корма)</t>
  </si>
  <si>
    <t>Посуда (ведра, тазы, кружки и пр.)</t>
  </si>
  <si>
    <t>Лопаты, коса, вилы, грабли и пр.
Инструмент для мелк.рем. и пр.</t>
  </si>
  <si>
    <t>Моющие и дез. Средства</t>
  </si>
  <si>
    <t>Газовый баллон с горелкой</t>
  </si>
  <si>
    <t>примерные цены</t>
  </si>
  <si>
    <t>=</t>
  </si>
  <si>
    <t>Вет препараты*</t>
  </si>
  <si>
    <t>*часть вет препаратов закупается сразу, для первичной обработки поступивших животных,
часть (в связи со сроком годности)-приобретается в течение года.</t>
  </si>
  <si>
    <t>планируемая стоимость вет. Препаратов на все поголовье в год</t>
  </si>
  <si>
    <t>5.</t>
  </si>
  <si>
    <t>Отопление на зимний сезон</t>
  </si>
  <si>
    <t>1. помещение</t>
  </si>
  <si>
    <t>2. ремонт помещения</t>
  </si>
  <si>
    <t>3. прокладка коммуникаций</t>
  </si>
  <si>
    <t>4. монтаж освещения</t>
  </si>
  <si>
    <t>5. монтаж вытяжки</t>
  </si>
  <si>
    <t>6. монтаж отопления</t>
  </si>
  <si>
    <t>1. клеточное оборудование</t>
  </si>
  <si>
    <t>2. маточное поголовье</t>
  </si>
  <si>
    <t>3. доп. Инвентарь</t>
  </si>
  <si>
    <t>4. вет препараты</t>
  </si>
  <si>
    <r>
      <t xml:space="preserve">Итого первоначальные расходы
</t>
    </r>
    <r>
      <rPr>
        <b/>
        <sz val="10"/>
        <rFont val="Arial Cyr"/>
        <family val="0"/>
      </rPr>
      <t>(при клеточном содержании)</t>
    </r>
  </si>
  <si>
    <t>ЗП рабочих</t>
  </si>
  <si>
    <t>Корма</t>
  </si>
  <si>
    <t>Транспортные расходы</t>
  </si>
  <si>
    <t>Реализация продукции</t>
  </si>
  <si>
    <t>Налоги</t>
  </si>
  <si>
    <t>Коммунальные платежи</t>
  </si>
  <si>
    <t>Аренда</t>
  </si>
  <si>
    <t>Вет обработка</t>
  </si>
  <si>
    <t>Получение справок, сертификатов</t>
  </si>
  <si>
    <t>Текущие расходы за мес. (год)</t>
  </si>
  <si>
    <t>Прочие</t>
  </si>
  <si>
    <t>При клеточной системе содержания (на 100 кролематок)</t>
  </si>
  <si>
    <t>При комбинированной системе содержания (на 100 кролематок)</t>
  </si>
  <si>
    <t>Клеточное оборудование (самки и самцы содержатся в клетках), 
откормочный молодняк группами на подстилке в вольерах</t>
  </si>
  <si>
    <t>Обустройство вольеров (сетка+пиломатериал+крепежи)+поилки+кормушки(купить или свои)*</t>
  </si>
  <si>
    <r>
      <t xml:space="preserve">*вольер представляет отгороженный участок пола с обновляемой подстилкой (сено, солома, опилки). 
Животные содержатся группами по 50-100 голов. Кормление и поение групповое.
</t>
    </r>
    <r>
      <rPr>
        <b/>
        <i/>
        <sz val="10"/>
        <rFont val="Arial Cyr"/>
        <family val="0"/>
      </rPr>
      <t xml:space="preserve">Преимущества: </t>
    </r>
    <r>
      <rPr>
        <i/>
        <sz val="10"/>
        <rFont val="Arial Cyr"/>
        <family val="0"/>
      </rPr>
      <t xml:space="preserve">дешевле клеточного оборудования
</t>
    </r>
    <r>
      <rPr>
        <b/>
        <i/>
        <sz val="10"/>
        <rFont val="Arial Cyr"/>
        <family val="0"/>
      </rPr>
      <t xml:space="preserve">Недостатки: </t>
    </r>
    <r>
      <rPr>
        <i/>
        <sz val="10"/>
        <rFont val="Arial Cyr"/>
        <family val="0"/>
      </rPr>
      <t>затруднен вет. Контроль над поголовьем, требуется обновление подстилки, регулярная чистка, необходимо делить поголовье по половому признаку, не возможно вести плем. работу. Подходят не все помещения. Нужен сухой (не земляной) пол.</t>
    </r>
  </si>
  <si>
    <t>*затраты кормов на странице "расчет"</t>
  </si>
  <si>
    <t>Убой животных, хранение продукции*</t>
  </si>
  <si>
    <t>*требуется через 4-5 мес после начала воспроизводства</t>
  </si>
  <si>
    <t xml:space="preserve">При цикличном равномерном производстве продукции партиями (например убой молодняка от 50 самок)
</t>
  </si>
  <si>
    <t>за несколько дней придется забивать около 300 голов откормочного молодняка. За 1 час вдвоем можно сделать 5-6 тушек</t>
  </si>
  <si>
    <t xml:space="preserve">т.е около 40-50 голов за рабочий день. Сюда входит обработка шкурок (растяжка на пяльцах для сушки). 
</t>
  </si>
  <si>
    <r>
      <t xml:space="preserve">Оборудование для убойного цеха сокращают трудозатраты: фото и цену можно посмотреть тут:  </t>
    </r>
  </si>
  <si>
    <t>http://www.valagro.ru/uboj/kroli/smaluboy.html</t>
  </si>
  <si>
    <t>Холодильник/морозильник для хранения продукции до реализации</t>
  </si>
  <si>
    <t>40-60 т.р</t>
  </si>
  <si>
    <t>Эта бойня без оглушителя стоит около 280 т.р., думаю на заказ в Пензе обойдется гораздо дешевле-это просто стол из нержавеющей стали с подвесами и стоком. Обслуживают несколько человек (подача, оглушение, подвеска и обескровливание, подрезка шкурки, снятие шкурки, нутровка) т.е 5-6 человек (привлечение на период убоя).</t>
  </si>
  <si>
    <t>расчет на 100 кролематок</t>
  </si>
  <si>
    <t>количество самок, голов</t>
  </si>
  <si>
    <t>2.</t>
  </si>
  <si>
    <t>самцов, голов</t>
  </si>
  <si>
    <t>3.</t>
  </si>
  <si>
    <t>окролов от 1 самки в год</t>
  </si>
  <si>
    <t>4.</t>
  </si>
  <si>
    <t>прохолост маток, %</t>
  </si>
  <si>
    <t>6.</t>
  </si>
  <si>
    <t>расход к/к на период откорма на голову, кг</t>
  </si>
  <si>
    <t>7.</t>
  </si>
  <si>
    <t>расход сена на период откорма на 1 голову, кг</t>
  </si>
  <si>
    <t>8.</t>
  </si>
  <si>
    <t>расход к/к на самку/самца в год, кг</t>
  </si>
  <si>
    <t>9.</t>
  </si>
  <si>
    <t>расход сена на самку/самца в год, кг</t>
  </si>
  <si>
    <t>10.</t>
  </si>
  <si>
    <t>цена 1 кг к/к, руб</t>
  </si>
  <si>
    <t>11.</t>
  </si>
  <si>
    <t>цена 1 кг сена, руб</t>
  </si>
  <si>
    <t>12.</t>
  </si>
  <si>
    <t>цена реализации 1 кг мяса, руб</t>
  </si>
  <si>
    <t>13.</t>
  </si>
  <si>
    <t>средний вес тушки, кг</t>
  </si>
  <si>
    <t>14.</t>
  </si>
  <si>
    <t>вет мероприятия в год</t>
  </si>
  <si>
    <t>ЗП работника в год</t>
  </si>
  <si>
    <t>товарного молодняка в год</t>
  </si>
  <si>
    <t>выручка от продажи мяса</t>
  </si>
  <si>
    <t>расход комбикорма</t>
  </si>
  <si>
    <t>затраты к/к на откорм  в год, кг</t>
  </si>
  <si>
    <t>стоимость к/к на откорм в год</t>
  </si>
  <si>
    <t>затраты к/к на самок/самцов  в год</t>
  </si>
  <si>
    <t>стоимость к/к на самок/самцов в год</t>
  </si>
  <si>
    <t>всего к/к в год</t>
  </si>
  <si>
    <t>стоимость к/к в год</t>
  </si>
  <si>
    <t>расход сена</t>
  </si>
  <si>
    <t>сено на откорм в год</t>
  </si>
  <si>
    <t>сено самкам/самцам в год</t>
  </si>
  <si>
    <t>всего сена в год</t>
  </si>
  <si>
    <t>стоимость сена в год</t>
  </si>
  <si>
    <t>прибыль в год</t>
  </si>
  <si>
    <t>-</t>
  </si>
  <si>
    <t>(5-7)</t>
  </si>
  <si>
    <t>(6-8)</t>
  </si>
  <si>
    <t>(полнорационная гранула)</t>
  </si>
  <si>
    <t>среднее многоплодие, голов</t>
  </si>
  <si>
    <t>(15-22)</t>
  </si>
  <si>
    <t>(усреднено и завышено)</t>
  </si>
  <si>
    <t>(280-400)</t>
  </si>
  <si>
    <t>масса мяса на реализацию в год</t>
  </si>
  <si>
    <r>
      <t>минус</t>
    </r>
    <r>
      <rPr>
        <sz val="10"/>
        <rFont val="Arial Cyr"/>
        <family val="0"/>
      </rPr>
      <t xml:space="preserve"> аренда, коммунальные платежи, транспорт, вет справки, налоги, реализация…</t>
    </r>
  </si>
  <si>
    <r>
      <t>плюс</t>
    </r>
    <r>
      <rPr>
        <sz val="10"/>
        <rFont val="Arial Cyr"/>
        <family val="0"/>
      </rPr>
      <t xml:space="preserve">  </t>
    </r>
  </si>
  <si>
    <t>реализация молодняка</t>
  </si>
  <si>
    <t>шкурка</t>
  </si>
  <si>
    <t>печень</t>
  </si>
  <si>
    <t>за год 50-200 голов по 500-1000 руб</t>
  </si>
  <si>
    <t xml:space="preserve">по 20 руб </t>
  </si>
  <si>
    <t>(к/к, зерно, сено)</t>
  </si>
  <si>
    <t>Примерный расчет для двух типов кормления: 1. полнорационная гранула 
                                                                       2. комбинированный тип (комбикорм, зерно,сено)</t>
  </si>
  <si>
    <t>Выбор зависит от качества и цены гранулы, наличия сенокоса рядом с помещением, места для хранения сена и др.</t>
  </si>
  <si>
    <t>(1,5-1,7)</t>
  </si>
  <si>
    <t>(40-60т.р)</t>
  </si>
  <si>
    <t>(1-5)</t>
  </si>
  <si>
    <t>(13-20)</t>
  </si>
  <si>
    <t>(10-15)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</si>
</sst>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8"/>
      <color indexed="10"/>
      <name val="Arial Cyr"/>
      <family val="0"/>
    </font>
    <font>
      <b/>
      <sz val="16"/>
      <name val="Arial Cyr"/>
      <family val="0"/>
    </font>
    <font>
      <b/>
      <i/>
      <sz val="10"/>
      <name val="Arial Cyr"/>
      <family val="0"/>
    </font>
    <font>
      <sz val="10"/>
      <color indexed="18"/>
      <name val="Arial Cyr"/>
      <family val="0"/>
    </font>
    <font>
      <sz val="12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5" fillId="0" borderId="1" xfId="15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2" xfId="15" applyBorder="1" applyAlignment="1">
      <alignment horizontal="center" vertical="center" wrapText="1"/>
    </xf>
    <xf numFmtId="0" fontId="5" fillId="0" borderId="2" xfId="15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/>
    </xf>
    <xf numFmtId="0" fontId="0" fillId="0" borderId="2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Fill="1" applyBorder="1" applyAlignment="1">
      <alignment/>
    </xf>
    <xf numFmtId="0" fontId="0" fillId="0" borderId="2" xfId="0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center"/>
    </xf>
    <xf numFmtId="0" fontId="5" fillId="0" borderId="0" xfId="15" applyAlignment="1">
      <alignment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1" fillId="2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2" fillId="2" borderId="4" xfId="0" applyFont="1" applyFill="1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18" xfId="15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11" xfId="0" applyFont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</xdr:row>
      <xdr:rowOff>142875</xdr:rowOff>
    </xdr:from>
    <xdr:to>
      <xdr:col>7</xdr:col>
      <xdr:colOff>9525</xdr:colOff>
      <xdr:row>39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24175"/>
          <a:ext cx="4810125" cy="411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alagro.ru/krolikoferma/oborudovanie/promoborud.html" TargetMode="External" /><Relationship Id="rId2" Type="http://schemas.openxmlformats.org/officeDocument/2006/relationships/hyperlink" Target="http://www.valagro.ru/krolikoferma/oborudovanie/lubkrol/rabbitscage-vesna.html" TargetMode="External" /><Relationship Id="rId3" Type="http://schemas.openxmlformats.org/officeDocument/2006/relationships/hyperlink" Target="http://www.valagro.ru/krolikoferma/oborudovanie/lubkrol/rabbitscage-vesna.html" TargetMode="External" /><Relationship Id="rId4" Type="http://schemas.openxmlformats.org/officeDocument/2006/relationships/hyperlink" Target="http://www.solset.ru/info24561cp.htm" TargetMode="External" /><Relationship Id="rId5" Type="http://schemas.openxmlformats.org/officeDocument/2006/relationships/hyperlink" Target="http://www.valagro.ru/krolikoferma/oborudovanie/lubkrol/rabbitscage-oktava.html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alagro.ru/krolikoferma/oborudovanie/promoborud.html" TargetMode="External" /><Relationship Id="rId2" Type="http://schemas.openxmlformats.org/officeDocument/2006/relationships/hyperlink" Target="http://www.valagro.ru/krolikoferma/oborudovanie/lubkrol/rabbitscage-vesna.html" TargetMode="External" /><Relationship Id="rId3" Type="http://schemas.openxmlformats.org/officeDocument/2006/relationships/hyperlink" Target="http://www.solset.ru/info24561cp.ht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valagro.ru/uboj/kroli/smaluboy.html" TargetMode="External" /><Relationship Id="rId2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J116"/>
  <sheetViews>
    <sheetView zoomScaleSheetLayoutView="100" workbookViewId="0" topLeftCell="A76">
      <selection activeCell="E117" sqref="E117"/>
    </sheetView>
  </sheetViews>
  <sheetFormatPr defaultColWidth="9.00390625" defaultRowHeight="12.75"/>
  <cols>
    <col min="1" max="1" width="2.75390625" style="0" customWidth="1"/>
    <col min="2" max="2" width="35.375" style="0" customWidth="1"/>
    <col min="6" max="6" width="7.75390625" style="0" customWidth="1"/>
  </cols>
  <sheetData>
    <row r="9" spans="2:10" ht="20.25">
      <c r="B9" s="59" t="s">
        <v>95</v>
      </c>
      <c r="C9" s="60"/>
      <c r="D9" s="60"/>
      <c r="E9" s="60"/>
      <c r="F9" s="60"/>
      <c r="G9" s="60"/>
      <c r="H9" s="60"/>
      <c r="I9" s="60"/>
      <c r="J9" s="60"/>
    </row>
    <row r="11" ht="15.75">
      <c r="A11" s="1" t="s">
        <v>1</v>
      </c>
    </row>
    <row r="13" spans="1:10" ht="12.75" customHeight="1">
      <c r="A13" s="54" t="s">
        <v>2</v>
      </c>
      <c r="B13" s="54"/>
      <c r="C13" s="54"/>
      <c r="D13" s="54"/>
      <c r="E13" s="54"/>
      <c r="F13" s="54"/>
      <c r="G13" s="54"/>
      <c r="H13" s="54"/>
      <c r="I13" s="54"/>
      <c r="J13" s="54"/>
    </row>
    <row r="14" spans="1:10" ht="12.75">
      <c r="A14" s="54"/>
      <c r="B14" s="54"/>
      <c r="C14" s="54"/>
      <c r="D14" s="54"/>
      <c r="E14" s="54"/>
      <c r="F14" s="54"/>
      <c r="G14" s="54"/>
      <c r="H14" s="54"/>
      <c r="I14" s="54"/>
      <c r="J14" s="54"/>
    </row>
    <row r="15" spans="1:10" ht="12.75">
      <c r="A15" s="54"/>
      <c r="B15" s="54"/>
      <c r="C15" s="54"/>
      <c r="D15" s="54"/>
      <c r="E15" s="54"/>
      <c r="F15" s="54"/>
      <c r="G15" s="54"/>
      <c r="H15" s="54"/>
      <c r="I15" s="54"/>
      <c r="J15" s="54"/>
    </row>
    <row r="16" spans="1:10" ht="12.75">
      <c r="A16" s="54"/>
      <c r="B16" s="54"/>
      <c r="C16" s="54"/>
      <c r="D16" s="54"/>
      <c r="E16" s="54"/>
      <c r="F16" s="54"/>
      <c r="G16" s="54"/>
      <c r="H16" s="54"/>
      <c r="I16" s="54"/>
      <c r="J16" s="54"/>
    </row>
    <row r="17" spans="1:10" ht="27.75" customHeight="1">
      <c r="A17" s="54" t="s">
        <v>3</v>
      </c>
      <c r="B17" s="54"/>
      <c r="C17" s="54"/>
      <c r="D17" s="54"/>
      <c r="E17" s="54"/>
      <c r="F17" s="54"/>
      <c r="G17" s="54"/>
      <c r="H17" s="54"/>
      <c r="I17" s="54"/>
      <c r="J17" s="54"/>
    </row>
    <row r="18" spans="1:10" ht="12.75">
      <c r="A18" s="54" t="s">
        <v>4</v>
      </c>
      <c r="B18" s="54"/>
      <c r="C18" s="54"/>
      <c r="D18" s="54"/>
      <c r="E18" s="54"/>
      <c r="F18" s="54"/>
      <c r="G18" s="54"/>
      <c r="H18" s="54"/>
      <c r="I18" s="54"/>
      <c r="J18" s="54"/>
    </row>
    <row r="19" spans="1:10" ht="12.75">
      <c r="A19" s="55" t="s">
        <v>5</v>
      </c>
      <c r="B19" s="55"/>
      <c r="C19" s="55"/>
      <c r="D19" s="55"/>
      <c r="E19" s="55"/>
      <c r="F19" s="55"/>
      <c r="G19" s="55"/>
      <c r="H19" s="55"/>
      <c r="I19" s="55"/>
      <c r="J19" s="55"/>
    </row>
    <row r="20" spans="1:2" ht="12.75">
      <c r="A20" t="s">
        <v>71</v>
      </c>
      <c r="B20" t="s">
        <v>72</v>
      </c>
    </row>
    <row r="22" ht="12.75">
      <c r="A22" s="2" t="s">
        <v>6</v>
      </c>
    </row>
    <row r="23" ht="12.75">
      <c r="A23" s="2" t="s">
        <v>7</v>
      </c>
    </row>
    <row r="25" ht="15.75">
      <c r="A25" s="1" t="s">
        <v>8</v>
      </c>
    </row>
    <row r="27" spans="1:8" ht="12.75">
      <c r="A27" s="3"/>
      <c r="B27" s="3"/>
      <c r="C27" s="56" t="s">
        <v>9</v>
      </c>
      <c r="D27" s="56"/>
      <c r="E27" s="56"/>
      <c r="F27" s="56"/>
      <c r="G27" s="3"/>
      <c r="H27" s="3"/>
    </row>
    <row r="28" spans="1:8" ht="12.75">
      <c r="A28" s="3"/>
      <c r="B28" s="3"/>
      <c r="C28" s="3"/>
      <c r="D28" s="3"/>
      <c r="E28" s="3"/>
      <c r="F28" s="3"/>
      <c r="G28" s="3"/>
      <c r="H28" s="3"/>
    </row>
    <row r="29" spans="1:8" ht="38.25">
      <c r="A29" s="3"/>
      <c r="B29" s="4" t="s">
        <v>10</v>
      </c>
      <c r="C29" s="5" t="s">
        <v>11</v>
      </c>
      <c r="D29" s="5" t="s">
        <v>12</v>
      </c>
      <c r="E29" s="5" t="s">
        <v>13</v>
      </c>
      <c r="F29" s="6" t="s">
        <v>14</v>
      </c>
      <c r="G29" s="65" t="s">
        <v>15</v>
      </c>
      <c r="H29" s="66"/>
    </row>
    <row r="30" spans="1:8" ht="12.75">
      <c r="A30" s="3">
        <v>1</v>
      </c>
      <c r="B30" s="8" t="s">
        <v>16</v>
      </c>
      <c r="C30" s="7" t="s">
        <v>17</v>
      </c>
      <c r="D30" s="7">
        <v>12</v>
      </c>
      <c r="E30" s="7">
        <v>6</v>
      </c>
      <c r="F30" s="7"/>
      <c r="G30" s="63" t="s">
        <v>18</v>
      </c>
      <c r="H30" s="64"/>
    </row>
    <row r="31" spans="1:8" ht="38.25">
      <c r="A31" s="3">
        <v>2</v>
      </c>
      <c r="B31" s="10" t="s">
        <v>19</v>
      </c>
      <c r="C31" s="11" t="s">
        <v>20</v>
      </c>
      <c r="D31" s="7">
        <v>12</v>
      </c>
      <c r="E31" s="7">
        <v>6</v>
      </c>
      <c r="F31" s="7">
        <v>8</v>
      </c>
      <c r="G31" s="7" t="s">
        <v>21</v>
      </c>
      <c r="H31" s="7" t="s">
        <v>22</v>
      </c>
    </row>
    <row r="32" spans="1:8" ht="12.75">
      <c r="A32" s="3">
        <v>3</v>
      </c>
      <c r="B32" s="8" t="s">
        <v>23</v>
      </c>
      <c r="C32" s="57" t="s">
        <v>24</v>
      </c>
      <c r="D32" s="57"/>
      <c r="E32" s="57"/>
      <c r="F32" s="57"/>
      <c r="G32" s="57"/>
      <c r="H32" s="57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 t="s">
        <v>25</v>
      </c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56" t="s">
        <v>26</v>
      </c>
      <c r="D36" s="56"/>
      <c r="E36" s="56"/>
      <c r="F36" s="56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23.25" customHeight="1">
      <c r="A38" s="3"/>
      <c r="B38" s="4" t="s">
        <v>10</v>
      </c>
      <c r="C38" s="5" t="s">
        <v>11</v>
      </c>
      <c r="D38" s="5" t="s">
        <v>27</v>
      </c>
      <c r="E38" s="5" t="s">
        <v>13</v>
      </c>
      <c r="F38" s="6" t="s">
        <v>14</v>
      </c>
      <c r="G38" s="65" t="s">
        <v>15</v>
      </c>
      <c r="H38" s="66"/>
    </row>
    <row r="39" spans="1:8" ht="50.25" customHeight="1">
      <c r="A39" s="3">
        <v>1</v>
      </c>
      <c r="B39" s="12" t="s">
        <v>28</v>
      </c>
      <c r="C39" s="7" t="s">
        <v>29</v>
      </c>
      <c r="D39" s="7">
        <v>2</v>
      </c>
      <c r="E39" s="7"/>
      <c r="F39" s="7">
        <v>5</v>
      </c>
      <c r="G39" s="7" t="s">
        <v>30</v>
      </c>
      <c r="H39" s="7" t="s">
        <v>31</v>
      </c>
    </row>
    <row r="40" spans="1:8" ht="12.75">
      <c r="A40" s="3">
        <v>2</v>
      </c>
      <c r="B40" s="13" t="s">
        <v>32</v>
      </c>
      <c r="C40" s="7"/>
      <c r="D40" s="7">
        <v>2</v>
      </c>
      <c r="E40" s="7"/>
      <c r="F40" s="7">
        <v>5</v>
      </c>
      <c r="G40" s="7" t="s">
        <v>33</v>
      </c>
      <c r="H40" s="7" t="s">
        <v>31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"/>
      <c r="C43" s="56" t="s">
        <v>49</v>
      </c>
      <c r="D43" s="56"/>
      <c r="E43" s="56"/>
      <c r="F43" s="56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23.25" customHeight="1">
      <c r="A45" s="3"/>
      <c r="B45" s="4" t="s">
        <v>10</v>
      </c>
      <c r="C45" s="5" t="s">
        <v>11</v>
      </c>
      <c r="D45" s="5" t="s">
        <v>34</v>
      </c>
      <c r="E45" s="5" t="s">
        <v>13</v>
      </c>
      <c r="F45" s="6" t="s">
        <v>14</v>
      </c>
      <c r="G45" s="65" t="s">
        <v>15</v>
      </c>
      <c r="H45" s="66"/>
    </row>
    <row r="46" spans="1:8" ht="47.25" customHeight="1">
      <c r="A46" s="3">
        <v>1</v>
      </c>
      <c r="B46" s="12" t="s">
        <v>28</v>
      </c>
      <c r="C46" s="7" t="s">
        <v>35</v>
      </c>
      <c r="D46" s="7">
        <v>48</v>
      </c>
      <c r="E46" s="7"/>
      <c r="F46" s="7">
        <v>20</v>
      </c>
      <c r="G46" s="7" t="s">
        <v>36</v>
      </c>
      <c r="H46" s="7" t="s">
        <v>31</v>
      </c>
    </row>
    <row r="47" spans="1:8" ht="51" customHeight="1">
      <c r="A47" s="3">
        <v>2</v>
      </c>
      <c r="B47" s="12" t="s">
        <v>37</v>
      </c>
      <c r="C47" s="7" t="s">
        <v>38</v>
      </c>
      <c r="D47" s="7">
        <v>48</v>
      </c>
      <c r="E47" s="7"/>
      <c r="F47" s="7">
        <v>20</v>
      </c>
      <c r="G47" s="7" t="s">
        <v>39</v>
      </c>
      <c r="H47" s="7"/>
    </row>
    <row r="48" spans="1:8" ht="26.25" customHeight="1">
      <c r="A48" s="3"/>
      <c r="B48" s="67" t="s">
        <v>50</v>
      </c>
      <c r="C48" s="67"/>
      <c r="D48" s="67"/>
      <c r="E48" s="67"/>
      <c r="F48" s="67"/>
      <c r="G48" s="67"/>
      <c r="H48" s="67"/>
    </row>
    <row r="49" spans="1:8" ht="12.75">
      <c r="A49" s="3"/>
      <c r="B49" s="14"/>
      <c r="C49" s="61" t="s">
        <v>40</v>
      </c>
      <c r="D49" s="62"/>
      <c r="E49" s="62"/>
      <c r="F49" s="62"/>
      <c r="G49" s="14"/>
      <c r="H49" s="14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25.5">
      <c r="A51" s="3"/>
      <c r="B51" s="7"/>
      <c r="C51" s="6" t="s">
        <v>14</v>
      </c>
      <c r="D51" s="5" t="s">
        <v>41</v>
      </c>
      <c r="E51" s="5"/>
      <c r="F51" s="3"/>
      <c r="G51" s="3"/>
      <c r="H51" s="3"/>
    </row>
    <row r="52" spans="1:8" ht="12.75">
      <c r="A52" s="3"/>
      <c r="B52" s="15" t="s">
        <v>42</v>
      </c>
      <c r="C52" s="7">
        <v>8</v>
      </c>
      <c r="D52" s="7">
        <v>860</v>
      </c>
      <c r="E52" s="7">
        <f>C52*D52*F52</f>
        <v>275200</v>
      </c>
      <c r="F52" s="3">
        <v>40</v>
      </c>
      <c r="G52" s="3"/>
      <c r="H52" s="3"/>
    </row>
    <row r="53" spans="1:8" ht="12.75">
      <c r="A53" s="3"/>
      <c r="B53" s="15" t="s">
        <v>43</v>
      </c>
      <c r="C53" s="7">
        <v>5</v>
      </c>
      <c r="D53" s="7">
        <v>6150</v>
      </c>
      <c r="E53" s="7">
        <f>C53*D53</f>
        <v>30750</v>
      </c>
      <c r="F53" s="3"/>
      <c r="G53" s="3"/>
      <c r="H53" s="3"/>
    </row>
    <row r="54" spans="1:8" ht="15.75">
      <c r="A54" s="3"/>
      <c r="B54" s="15" t="s">
        <v>48</v>
      </c>
      <c r="C54" s="7">
        <v>20</v>
      </c>
      <c r="D54" s="7">
        <v>17835</v>
      </c>
      <c r="E54" s="7">
        <f>C54*D54</f>
        <v>356700</v>
      </c>
      <c r="F54" s="3"/>
      <c r="G54" s="3"/>
      <c r="H54" s="3"/>
    </row>
    <row r="55" spans="1:8" ht="15.75">
      <c r="A55" s="3"/>
      <c r="B55" s="15" t="s">
        <v>47</v>
      </c>
      <c r="C55" s="7">
        <v>20</v>
      </c>
      <c r="D55" s="7">
        <v>15646</v>
      </c>
      <c r="E55" s="7">
        <f>C55*D55</f>
        <v>312920</v>
      </c>
      <c r="F55" s="3"/>
      <c r="G55" s="3"/>
      <c r="H55" s="3"/>
    </row>
    <row r="56" spans="1:8" ht="23.25">
      <c r="A56" s="3"/>
      <c r="B56" s="15" t="s">
        <v>44</v>
      </c>
      <c r="C56" s="7"/>
      <c r="D56" s="7"/>
      <c r="E56" s="5">
        <f>SUM(E52:E54)</f>
        <v>662650</v>
      </c>
      <c r="F56" s="3" t="s">
        <v>45</v>
      </c>
      <c r="G56" s="3"/>
      <c r="H56" s="16"/>
    </row>
    <row r="57" spans="1:8" ht="23.25">
      <c r="A57" s="3"/>
      <c r="B57" s="15" t="s">
        <v>46</v>
      </c>
      <c r="C57" s="7"/>
      <c r="D57" s="7"/>
      <c r="E57" s="5">
        <f>E52+E53+E55</f>
        <v>618870</v>
      </c>
      <c r="F57" s="3" t="s">
        <v>45</v>
      </c>
      <c r="G57" s="3"/>
      <c r="H57" s="16"/>
    </row>
    <row r="60" ht="15.75">
      <c r="B60" s="1" t="s">
        <v>56</v>
      </c>
    </row>
    <row r="61" spans="2:7" ht="12.75">
      <c r="B61" s="3"/>
      <c r="C61" s="56" t="s">
        <v>51</v>
      </c>
      <c r="D61" s="56"/>
      <c r="E61" s="56"/>
      <c r="F61" s="56"/>
      <c r="G61" s="56"/>
    </row>
    <row r="62" spans="2:7" ht="12.75">
      <c r="B62" s="3"/>
      <c r="C62" s="3"/>
      <c r="D62" s="3"/>
      <c r="E62" s="3"/>
      <c r="F62" s="3"/>
      <c r="G62" s="3"/>
    </row>
    <row r="63" spans="2:7" ht="12.75">
      <c r="B63" s="17"/>
      <c r="C63" s="5" t="s">
        <v>52</v>
      </c>
      <c r="D63" s="5" t="s">
        <v>41</v>
      </c>
      <c r="E63" s="5"/>
      <c r="F63" s="3"/>
      <c r="G63" s="3"/>
    </row>
    <row r="64" spans="2:7" ht="12.75">
      <c r="B64" s="17" t="s">
        <v>53</v>
      </c>
      <c r="C64" s="7">
        <v>100</v>
      </c>
      <c r="D64" s="7">
        <v>1200</v>
      </c>
      <c r="E64" s="7">
        <f>C64*D64</f>
        <v>120000</v>
      </c>
      <c r="F64" s="3"/>
      <c r="G64" s="3"/>
    </row>
    <row r="65" spans="2:7" ht="12.75">
      <c r="B65" s="17" t="s">
        <v>43</v>
      </c>
      <c r="C65" s="7">
        <v>10</v>
      </c>
      <c r="D65" s="7">
        <v>2000</v>
      </c>
      <c r="E65" s="7">
        <f>C65*D65</f>
        <v>20000</v>
      </c>
      <c r="F65" s="3"/>
      <c r="G65" s="3"/>
    </row>
    <row r="66" spans="2:7" ht="12.75">
      <c r="B66" s="17" t="s">
        <v>54</v>
      </c>
      <c r="C66" s="7"/>
      <c r="D66" s="7"/>
      <c r="E66" s="5">
        <f>SUM(E64:E65)</f>
        <v>140000</v>
      </c>
      <c r="F66" s="3" t="s">
        <v>55</v>
      </c>
      <c r="G66" s="3"/>
    </row>
    <row r="70" spans="2:5" ht="15.75">
      <c r="B70" s="18" t="s">
        <v>57</v>
      </c>
      <c r="C70" s="18"/>
      <c r="D70" s="18"/>
      <c r="E70" s="18"/>
    </row>
    <row r="71" spans="2:5" ht="12.75">
      <c r="B71" s="19"/>
      <c r="C71" s="58" t="s">
        <v>66</v>
      </c>
      <c r="D71" s="58"/>
      <c r="E71" s="58"/>
    </row>
    <row r="72" spans="2:5" ht="12.75">
      <c r="B72" s="9" t="s">
        <v>58</v>
      </c>
      <c r="C72" s="57">
        <v>3000</v>
      </c>
      <c r="D72" s="57"/>
      <c r="E72" s="57"/>
    </row>
    <row r="73" spans="2:5" ht="12.75">
      <c r="B73" s="9" t="s">
        <v>59</v>
      </c>
      <c r="C73" s="57">
        <v>7000</v>
      </c>
      <c r="D73" s="57"/>
      <c r="E73" s="57"/>
    </row>
    <row r="74" spans="2:5" ht="12.75">
      <c r="B74" s="9" t="s">
        <v>60</v>
      </c>
      <c r="C74" s="57">
        <v>9000</v>
      </c>
      <c r="D74" s="57"/>
      <c r="E74" s="57"/>
    </row>
    <row r="75" spans="2:5" ht="12.75">
      <c r="B75" s="9" t="s">
        <v>61</v>
      </c>
      <c r="C75" s="57">
        <v>3000</v>
      </c>
      <c r="D75" s="57"/>
      <c r="E75" s="57"/>
    </row>
    <row r="76" spans="2:5" ht="12.75">
      <c r="B76" s="9" t="s">
        <v>62</v>
      </c>
      <c r="C76" s="57">
        <v>3000</v>
      </c>
      <c r="D76" s="57"/>
      <c r="E76" s="57"/>
    </row>
    <row r="77" spans="2:5" ht="25.5">
      <c r="B77" s="20" t="s">
        <v>63</v>
      </c>
      <c r="C77" s="57">
        <v>3000</v>
      </c>
      <c r="D77" s="57"/>
      <c r="E77" s="57"/>
    </row>
    <row r="78" spans="2:5" ht="12.75">
      <c r="B78" s="9" t="s">
        <v>64</v>
      </c>
      <c r="C78" s="57">
        <v>1000</v>
      </c>
      <c r="D78" s="57"/>
      <c r="E78" s="57"/>
    </row>
    <row r="79" spans="2:5" ht="13.5" thickBot="1">
      <c r="B79" s="9" t="s">
        <v>65</v>
      </c>
      <c r="C79" s="68">
        <v>1700</v>
      </c>
      <c r="D79" s="68"/>
      <c r="E79" s="68"/>
    </row>
    <row r="80" spans="3:5" ht="13.5" thickBot="1">
      <c r="C80" s="70">
        <f>SUM(C72:E79)</f>
        <v>30700</v>
      </c>
      <c r="D80" s="71"/>
      <c r="E80" s="72"/>
    </row>
    <row r="83" ht="15.75">
      <c r="B83" s="1" t="s">
        <v>68</v>
      </c>
    </row>
    <row r="85" spans="2:9" ht="31.5" customHeight="1">
      <c r="B85" s="73" t="s">
        <v>69</v>
      </c>
      <c r="C85" s="73"/>
      <c r="D85" s="73"/>
      <c r="E85" s="73"/>
      <c r="F85" s="73"/>
      <c r="G85" s="73"/>
      <c r="H85" s="73"/>
      <c r="I85" s="73"/>
    </row>
    <row r="86" ht="13.5" thickBot="1"/>
    <row r="87" spans="2:7" ht="13.5" thickBot="1">
      <c r="B87" t="s">
        <v>70</v>
      </c>
      <c r="F87" s="70">
        <v>40000</v>
      </c>
      <c r="G87" s="72"/>
    </row>
    <row r="90" spans="2:9" ht="33" customHeight="1">
      <c r="B90" s="74" t="s">
        <v>83</v>
      </c>
      <c r="C90" s="74"/>
      <c r="D90" s="74"/>
      <c r="E90" s="74"/>
      <c r="F90" s="74"/>
      <c r="G90" s="74"/>
      <c r="H90" s="74"/>
      <c r="I90" s="74"/>
    </row>
    <row r="91" spans="5:8" ht="12.75">
      <c r="E91" s="60"/>
      <c r="F91" s="60"/>
      <c r="G91" s="60"/>
      <c r="H91" s="60"/>
    </row>
    <row r="92" spans="2:9" ht="12.75">
      <c r="B92" s="19" t="s">
        <v>73</v>
      </c>
      <c r="C92" s="19"/>
      <c r="E92" s="69" t="s">
        <v>79</v>
      </c>
      <c r="F92" s="69"/>
      <c r="G92" s="69"/>
      <c r="H92" s="69"/>
      <c r="I92" s="19">
        <f>E57</f>
        <v>618870</v>
      </c>
    </row>
    <row r="93" spans="2:9" ht="12.75">
      <c r="B93" s="19" t="s">
        <v>74</v>
      </c>
      <c r="C93" s="19"/>
      <c r="E93" s="69" t="s">
        <v>80</v>
      </c>
      <c r="F93" s="69"/>
      <c r="G93" s="69"/>
      <c r="H93" s="69"/>
      <c r="I93" s="19">
        <f>E66</f>
        <v>140000</v>
      </c>
    </row>
    <row r="94" spans="2:9" ht="12.75">
      <c r="B94" s="19" t="s">
        <v>75</v>
      </c>
      <c r="C94" s="19"/>
      <c r="E94" s="69" t="s">
        <v>81</v>
      </c>
      <c r="F94" s="69"/>
      <c r="G94" s="69"/>
      <c r="H94" s="69"/>
      <c r="I94" s="19">
        <f>C80</f>
        <v>30700</v>
      </c>
    </row>
    <row r="95" spans="2:9" ht="13.5" thickBot="1">
      <c r="B95" s="19" t="s">
        <v>76</v>
      </c>
      <c r="C95" s="19"/>
      <c r="E95" s="69" t="s">
        <v>82</v>
      </c>
      <c r="F95" s="69"/>
      <c r="G95" s="69"/>
      <c r="H95" s="69"/>
      <c r="I95" s="22">
        <f>F87</f>
        <v>40000</v>
      </c>
    </row>
    <row r="96" spans="2:9" ht="16.5" thickBot="1">
      <c r="B96" s="19" t="s">
        <v>77</v>
      </c>
      <c r="C96" s="19"/>
      <c r="I96" s="53">
        <f>SUM(I92:I95)</f>
        <v>829570</v>
      </c>
    </row>
    <row r="97" spans="2:3" ht="13.5" thickBot="1">
      <c r="B97" s="19" t="s">
        <v>78</v>
      </c>
      <c r="C97" s="22"/>
    </row>
    <row r="98" ht="13.5" thickBot="1">
      <c r="C98" s="23">
        <f>SUM(C92:C97)</f>
        <v>0</v>
      </c>
    </row>
    <row r="99" spans="2:3" ht="12.75">
      <c r="B99" s="21"/>
      <c r="C99" s="21"/>
    </row>
    <row r="100" spans="2:3" ht="12.75">
      <c r="B100" s="21"/>
      <c r="C100" s="21"/>
    </row>
    <row r="101" spans="2:3" ht="12.75">
      <c r="B101" s="21"/>
      <c r="C101" s="21"/>
    </row>
    <row r="102" spans="2:3" ht="12.75">
      <c r="B102" s="21"/>
      <c r="C102" s="21"/>
    </row>
    <row r="104" spans="2:9" ht="20.25">
      <c r="B104" s="59" t="s">
        <v>93</v>
      </c>
      <c r="C104" s="59"/>
      <c r="D104" s="59"/>
      <c r="E104" s="59"/>
      <c r="F104" s="59"/>
      <c r="G104" s="59"/>
      <c r="H104" s="59"/>
      <c r="I104" s="59"/>
    </row>
    <row r="106" spans="1:3" ht="12.75">
      <c r="A106" s="19">
        <v>1</v>
      </c>
      <c r="B106" s="19" t="s">
        <v>90</v>
      </c>
      <c r="C106" s="19"/>
    </row>
    <row r="107" spans="1:3" ht="12.75">
      <c r="A107" s="19">
        <v>2</v>
      </c>
      <c r="B107" s="19" t="s">
        <v>89</v>
      </c>
      <c r="C107" s="19"/>
    </row>
    <row r="108" spans="1:3" ht="12.75">
      <c r="A108" s="19">
        <v>3</v>
      </c>
      <c r="B108" s="19" t="s">
        <v>84</v>
      </c>
      <c r="C108" s="19"/>
    </row>
    <row r="109" spans="1:3" ht="12.75">
      <c r="A109" s="19">
        <v>4</v>
      </c>
      <c r="B109" s="19" t="s">
        <v>86</v>
      </c>
      <c r="C109" s="19"/>
    </row>
    <row r="110" spans="1:3" ht="12.75">
      <c r="A110" s="19">
        <v>5</v>
      </c>
      <c r="B110" s="19" t="s">
        <v>85</v>
      </c>
      <c r="C110" s="19"/>
    </row>
    <row r="111" spans="1:3" ht="12.75">
      <c r="A111" s="19">
        <v>6</v>
      </c>
      <c r="B111" s="19" t="s">
        <v>91</v>
      </c>
      <c r="C111" s="19"/>
    </row>
    <row r="112" spans="1:3" ht="12.75">
      <c r="A112" s="19">
        <v>7</v>
      </c>
      <c r="B112" s="19" t="s">
        <v>92</v>
      </c>
      <c r="C112" s="19"/>
    </row>
    <row r="113" spans="1:3" ht="12.75">
      <c r="A113" s="19">
        <v>8</v>
      </c>
      <c r="B113" s="19" t="s">
        <v>87</v>
      </c>
      <c r="C113" s="19"/>
    </row>
    <row r="114" spans="1:3" ht="12.75">
      <c r="A114" s="19">
        <v>9</v>
      </c>
      <c r="B114" s="19" t="s">
        <v>88</v>
      </c>
      <c r="C114" s="19"/>
    </row>
    <row r="115" spans="1:3" ht="12.75">
      <c r="A115" s="24">
        <v>10</v>
      </c>
      <c r="B115" s="25" t="s">
        <v>94</v>
      </c>
      <c r="C115" s="19"/>
    </row>
    <row r="116" ht="12.75">
      <c r="C116">
        <f>SUM(C106:C115)</f>
        <v>0</v>
      </c>
    </row>
  </sheetData>
  <mergeCells count="35">
    <mergeCell ref="E95:H95"/>
    <mergeCell ref="C80:E80"/>
    <mergeCell ref="B85:I85"/>
    <mergeCell ref="F87:G87"/>
    <mergeCell ref="B90:I90"/>
    <mergeCell ref="E91:H91"/>
    <mergeCell ref="E92:H92"/>
    <mergeCell ref="E93:H93"/>
    <mergeCell ref="E94:H94"/>
    <mergeCell ref="C76:E76"/>
    <mergeCell ref="C77:E77"/>
    <mergeCell ref="C78:E78"/>
    <mergeCell ref="C79:E79"/>
    <mergeCell ref="C72:E72"/>
    <mergeCell ref="C73:E73"/>
    <mergeCell ref="C74:E74"/>
    <mergeCell ref="C75:E75"/>
    <mergeCell ref="C61:G61"/>
    <mergeCell ref="C71:E71"/>
    <mergeCell ref="B104:I104"/>
    <mergeCell ref="B9:J9"/>
    <mergeCell ref="C49:F49"/>
    <mergeCell ref="G30:H30"/>
    <mergeCell ref="G29:H29"/>
    <mergeCell ref="G38:H38"/>
    <mergeCell ref="G45:H45"/>
    <mergeCell ref="B48:H48"/>
    <mergeCell ref="C27:F27"/>
    <mergeCell ref="C32:H32"/>
    <mergeCell ref="C36:F36"/>
    <mergeCell ref="C43:F43"/>
    <mergeCell ref="A13:J16"/>
    <mergeCell ref="A17:J17"/>
    <mergeCell ref="A18:J18"/>
    <mergeCell ref="A19:J19"/>
  </mergeCells>
  <hyperlinks>
    <hyperlink ref="B31" r:id="rId1" display="http://www.valagro.ru/krolikoferma/&#10;oborudovanie/promoborud.html"/>
    <hyperlink ref="B39" r:id="rId2" display="http://www.valagro.ru/krolikoferma/&#10;oborudovanie/lubkrol/&#10;rabbitscage-vesna.html"/>
    <hyperlink ref="B46" r:id="rId3" display="http://www.valagro.ru/krolikoferma/&#10;oborudovanie/lubkrol/&#10;rabbitscage-vesna.html"/>
    <hyperlink ref="B40" r:id="rId4" display="http://www.solset.ru/info24561cp.htm"/>
    <hyperlink ref="B47" r:id="rId5" display="http://www.valagro.ru/krolikoferma/&#10;oborudovanie/lubkrol/&#10;rabbitscage-oktava.html"/>
  </hyperlinks>
  <printOptions/>
  <pageMargins left="0.75" right="0.35" top="0.57" bottom="0.6" header="0.38" footer="0.34"/>
  <pageSetup horizontalDpi="600" verticalDpi="600" orientation="portrait" paperSize="9" scale="77" r:id="rId6"/>
  <colBreaks count="2" manualBreakCount="2">
    <brk id="11" max="130" man="1"/>
    <brk id="15" max="1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9:J114"/>
  <sheetViews>
    <sheetView workbookViewId="0" topLeftCell="A55">
      <selection activeCell="I92" sqref="I92"/>
    </sheetView>
  </sheetViews>
  <sheetFormatPr defaultColWidth="9.00390625" defaultRowHeight="12.75"/>
  <cols>
    <col min="1" max="1" width="2.75390625" style="0" customWidth="1"/>
    <col min="2" max="2" width="35.375" style="0" customWidth="1"/>
    <col min="6" max="6" width="7.75390625" style="0" customWidth="1"/>
    <col min="9" max="9" width="13.375" style="0" bestFit="1" customWidth="1"/>
  </cols>
  <sheetData>
    <row r="9" spans="2:10" ht="20.25">
      <c r="B9" s="59" t="s">
        <v>96</v>
      </c>
      <c r="C9" s="60"/>
      <c r="D9" s="60"/>
      <c r="E9" s="60"/>
      <c r="F9" s="60"/>
      <c r="G9" s="60"/>
      <c r="H9" s="60"/>
      <c r="I9" s="60"/>
      <c r="J9" s="60"/>
    </row>
    <row r="11" ht="15.75">
      <c r="A11" s="1" t="s">
        <v>1</v>
      </c>
    </row>
    <row r="13" spans="1:10" ht="12.75" customHeight="1">
      <c r="A13" s="54" t="s">
        <v>2</v>
      </c>
      <c r="B13" s="54"/>
      <c r="C13" s="54"/>
      <c r="D13" s="54"/>
      <c r="E13" s="54"/>
      <c r="F13" s="54"/>
      <c r="G13" s="54"/>
      <c r="H13" s="54"/>
      <c r="I13" s="54"/>
      <c r="J13" s="54"/>
    </row>
    <row r="14" spans="1:10" ht="12.75">
      <c r="A14" s="54"/>
      <c r="B14" s="54"/>
      <c r="C14" s="54"/>
      <c r="D14" s="54"/>
      <c r="E14" s="54"/>
      <c r="F14" s="54"/>
      <c r="G14" s="54"/>
      <c r="H14" s="54"/>
      <c r="I14" s="54"/>
      <c r="J14" s="54"/>
    </row>
    <row r="15" spans="1:10" ht="12.75">
      <c r="A15" s="54"/>
      <c r="B15" s="54"/>
      <c r="C15" s="54"/>
      <c r="D15" s="54"/>
      <c r="E15" s="54"/>
      <c r="F15" s="54"/>
      <c r="G15" s="54"/>
      <c r="H15" s="54"/>
      <c r="I15" s="54"/>
      <c r="J15" s="54"/>
    </row>
    <row r="16" spans="1:10" ht="12.75">
      <c r="A16" s="54"/>
      <c r="B16" s="54"/>
      <c r="C16" s="54"/>
      <c r="D16" s="54"/>
      <c r="E16" s="54"/>
      <c r="F16" s="54"/>
      <c r="G16" s="54"/>
      <c r="H16" s="54"/>
      <c r="I16" s="54"/>
      <c r="J16" s="54"/>
    </row>
    <row r="17" spans="1:10" ht="27.75" customHeight="1">
      <c r="A17" s="54" t="s">
        <v>3</v>
      </c>
      <c r="B17" s="54"/>
      <c r="C17" s="54"/>
      <c r="D17" s="54"/>
      <c r="E17" s="54"/>
      <c r="F17" s="54"/>
      <c r="G17" s="54"/>
      <c r="H17" s="54"/>
      <c r="I17" s="54"/>
      <c r="J17" s="54"/>
    </row>
    <row r="18" spans="1:10" ht="12.75">
      <c r="A18" s="54" t="s">
        <v>4</v>
      </c>
      <c r="B18" s="54"/>
      <c r="C18" s="54"/>
      <c r="D18" s="54"/>
      <c r="E18" s="54"/>
      <c r="F18" s="54"/>
      <c r="G18" s="54"/>
      <c r="H18" s="54"/>
      <c r="I18" s="54"/>
      <c r="J18" s="54"/>
    </row>
    <row r="19" spans="1:10" ht="12.75">
      <c r="A19" s="55" t="s">
        <v>5</v>
      </c>
      <c r="B19" s="55"/>
      <c r="C19" s="55"/>
      <c r="D19" s="55"/>
      <c r="E19" s="55"/>
      <c r="F19" s="55"/>
      <c r="G19" s="55"/>
      <c r="H19" s="55"/>
      <c r="I19" s="55"/>
      <c r="J19" s="55"/>
    </row>
    <row r="20" spans="1:2" ht="12.75">
      <c r="A20" t="s">
        <v>71</v>
      </c>
      <c r="B20" t="s">
        <v>72</v>
      </c>
    </row>
    <row r="22" ht="12.75">
      <c r="A22" s="2" t="s">
        <v>6</v>
      </c>
    </row>
    <row r="23" ht="12.75">
      <c r="A23" s="2" t="s">
        <v>7</v>
      </c>
    </row>
    <row r="25" spans="2:8" ht="33" customHeight="1">
      <c r="B25" s="75" t="s">
        <v>97</v>
      </c>
      <c r="C25" s="75"/>
      <c r="D25" s="75"/>
      <c r="E25" s="75"/>
      <c r="F25" s="75"/>
      <c r="G25" s="75"/>
      <c r="H25" s="75"/>
    </row>
    <row r="27" spans="1:8" ht="12.75">
      <c r="A27" s="3"/>
      <c r="B27" s="3"/>
      <c r="C27" s="56" t="s">
        <v>9</v>
      </c>
      <c r="D27" s="56"/>
      <c r="E27" s="56"/>
      <c r="F27" s="56"/>
      <c r="G27" s="3"/>
      <c r="H27" s="3"/>
    </row>
    <row r="28" spans="1:8" ht="12.75">
      <c r="A28" s="3"/>
      <c r="B28" s="3"/>
      <c r="C28" s="3"/>
      <c r="D28" s="3"/>
      <c r="E28" s="3"/>
      <c r="F28" s="3"/>
      <c r="G28" s="3"/>
      <c r="H28" s="3"/>
    </row>
    <row r="29" spans="1:8" ht="38.25">
      <c r="A29" s="3"/>
      <c r="B29" s="4" t="s">
        <v>10</v>
      </c>
      <c r="C29" s="5" t="s">
        <v>11</v>
      </c>
      <c r="D29" s="5" t="s">
        <v>12</v>
      </c>
      <c r="E29" s="5" t="s">
        <v>13</v>
      </c>
      <c r="F29" s="6" t="s">
        <v>14</v>
      </c>
      <c r="G29" s="65" t="s">
        <v>15</v>
      </c>
      <c r="H29" s="66"/>
    </row>
    <row r="30" spans="1:8" ht="12.75">
      <c r="A30" s="3">
        <v>1</v>
      </c>
      <c r="B30" s="8" t="s">
        <v>16</v>
      </c>
      <c r="C30" s="7" t="s">
        <v>17</v>
      </c>
      <c r="D30" s="7">
        <v>12</v>
      </c>
      <c r="E30" s="7">
        <v>6</v>
      </c>
      <c r="F30" s="7"/>
      <c r="G30" s="63" t="s">
        <v>18</v>
      </c>
      <c r="H30" s="64"/>
    </row>
    <row r="31" spans="1:8" ht="38.25">
      <c r="A31" s="3">
        <v>2</v>
      </c>
      <c r="B31" s="10" t="s">
        <v>19</v>
      </c>
      <c r="C31" s="11" t="s">
        <v>20</v>
      </c>
      <c r="D31" s="7">
        <v>12</v>
      </c>
      <c r="E31" s="7">
        <v>6</v>
      </c>
      <c r="F31" s="7">
        <v>8</v>
      </c>
      <c r="G31" s="7" t="s">
        <v>21</v>
      </c>
      <c r="H31" s="7" t="s">
        <v>22</v>
      </c>
    </row>
    <row r="32" spans="1:8" ht="12.75">
      <c r="A32" s="3">
        <v>3</v>
      </c>
      <c r="B32" s="8" t="s">
        <v>23</v>
      </c>
      <c r="C32" s="57" t="s">
        <v>24</v>
      </c>
      <c r="D32" s="57"/>
      <c r="E32" s="57"/>
      <c r="F32" s="57"/>
      <c r="G32" s="57"/>
      <c r="H32" s="57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 t="s">
        <v>25</v>
      </c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56" t="s">
        <v>26</v>
      </c>
      <c r="D36" s="56"/>
      <c r="E36" s="56"/>
      <c r="F36" s="56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23.25" customHeight="1">
      <c r="A38" s="3"/>
      <c r="B38" s="4" t="s">
        <v>10</v>
      </c>
      <c r="C38" s="5" t="s">
        <v>11</v>
      </c>
      <c r="D38" s="5" t="s">
        <v>27</v>
      </c>
      <c r="E38" s="5" t="s">
        <v>13</v>
      </c>
      <c r="F38" s="6" t="s">
        <v>14</v>
      </c>
      <c r="G38" s="65" t="s">
        <v>15</v>
      </c>
      <c r="H38" s="66"/>
    </row>
    <row r="39" spans="1:8" ht="50.25" customHeight="1">
      <c r="A39" s="3">
        <v>1</v>
      </c>
      <c r="B39" s="12" t="s">
        <v>28</v>
      </c>
      <c r="C39" s="7" t="s">
        <v>29</v>
      </c>
      <c r="D39" s="7">
        <v>2</v>
      </c>
      <c r="E39" s="7"/>
      <c r="F39" s="7">
        <v>5</v>
      </c>
      <c r="G39" s="7" t="s">
        <v>30</v>
      </c>
      <c r="H39" s="7" t="s">
        <v>31</v>
      </c>
    </row>
    <row r="40" spans="1:8" ht="12.75">
      <c r="A40" s="3">
        <v>2</v>
      </c>
      <c r="B40" s="13" t="s">
        <v>32</v>
      </c>
      <c r="C40" s="7"/>
      <c r="D40" s="7">
        <v>2</v>
      </c>
      <c r="E40" s="7"/>
      <c r="F40" s="7">
        <v>5</v>
      </c>
      <c r="G40" s="7" t="s">
        <v>33</v>
      </c>
      <c r="H40" s="7" t="s">
        <v>31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14"/>
      <c r="C42" s="61" t="s">
        <v>40</v>
      </c>
      <c r="D42" s="62"/>
      <c r="E42" s="62"/>
      <c r="F42" s="62"/>
      <c r="G42" s="14"/>
      <c r="H42" s="14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25.5">
      <c r="A44" s="3"/>
      <c r="B44" s="7"/>
      <c r="C44" s="6" t="s">
        <v>14</v>
      </c>
      <c r="D44" s="5" t="s">
        <v>41</v>
      </c>
      <c r="E44" s="5"/>
      <c r="F44" s="3"/>
      <c r="G44" s="3"/>
      <c r="H44" s="3"/>
    </row>
    <row r="45" spans="1:8" ht="12.75">
      <c r="A45" s="3"/>
      <c r="B45" s="15" t="s">
        <v>42</v>
      </c>
      <c r="C45" s="7">
        <v>8</v>
      </c>
      <c r="D45" s="7">
        <v>860</v>
      </c>
      <c r="E45" s="7">
        <f>C45*D45*F45</f>
        <v>275200</v>
      </c>
      <c r="F45" s="3">
        <v>40</v>
      </c>
      <c r="G45" s="3"/>
      <c r="H45" s="3"/>
    </row>
    <row r="46" spans="1:8" ht="12.75">
      <c r="A46" s="3"/>
      <c r="B46" s="15" t="s">
        <v>43</v>
      </c>
      <c r="C46" s="7">
        <v>5</v>
      </c>
      <c r="D46" s="7">
        <v>6150</v>
      </c>
      <c r="E46" s="7">
        <f>C46*D46</f>
        <v>30750</v>
      </c>
      <c r="F46" s="3"/>
      <c r="G46" s="3"/>
      <c r="H46" s="3"/>
    </row>
    <row r="47" spans="1:8" ht="23.25">
      <c r="A47" s="3"/>
      <c r="B47" s="15" t="s">
        <v>54</v>
      </c>
      <c r="C47" s="7"/>
      <c r="D47" s="7"/>
      <c r="E47" s="5">
        <f>SUM(E45:E46)</f>
        <v>305950</v>
      </c>
      <c r="F47" s="3" t="s">
        <v>45</v>
      </c>
      <c r="G47" s="3"/>
      <c r="H47" s="16"/>
    </row>
    <row r="49" ht="12.75">
      <c r="B49" s="26" t="s">
        <v>98</v>
      </c>
    </row>
    <row r="51" spans="2:10" ht="12.75">
      <c r="B51" s="76" t="s">
        <v>99</v>
      </c>
      <c r="C51" s="77"/>
      <c r="D51" s="77"/>
      <c r="E51" s="77"/>
      <c r="F51" s="77"/>
      <c r="G51" s="77"/>
      <c r="H51" s="77"/>
      <c r="I51" s="77"/>
      <c r="J51" s="77"/>
    </row>
    <row r="52" spans="2:10" ht="12.75">
      <c r="B52" s="77"/>
      <c r="C52" s="77"/>
      <c r="D52" s="77"/>
      <c r="E52" s="77"/>
      <c r="F52" s="77"/>
      <c r="G52" s="77"/>
      <c r="H52" s="77"/>
      <c r="I52" s="77"/>
      <c r="J52" s="77"/>
    </row>
    <row r="53" spans="2:10" ht="12.75">
      <c r="B53" s="77"/>
      <c r="C53" s="77"/>
      <c r="D53" s="77"/>
      <c r="E53" s="77"/>
      <c r="F53" s="77"/>
      <c r="G53" s="77"/>
      <c r="H53" s="77"/>
      <c r="I53" s="77"/>
      <c r="J53" s="77"/>
    </row>
    <row r="54" spans="2:10" ht="41.25" customHeight="1">
      <c r="B54" s="77"/>
      <c r="C54" s="77"/>
      <c r="D54" s="77"/>
      <c r="E54" s="77"/>
      <c r="F54" s="77"/>
      <c r="G54" s="77"/>
      <c r="H54" s="77"/>
      <c r="I54" s="77"/>
      <c r="J54" s="77"/>
    </row>
    <row r="55" spans="2:10" ht="12.75">
      <c r="B55" s="27"/>
      <c r="C55" s="27"/>
      <c r="D55" s="27"/>
      <c r="E55" s="27"/>
      <c r="F55" s="27"/>
      <c r="G55" s="27"/>
      <c r="H55" s="27"/>
      <c r="I55" s="27"/>
      <c r="J55" s="27"/>
    </row>
    <row r="56" ht="15.75">
      <c r="B56" s="1" t="s">
        <v>56</v>
      </c>
    </row>
    <row r="57" spans="2:7" ht="12.75">
      <c r="B57" s="3"/>
      <c r="C57" s="56" t="s">
        <v>51</v>
      </c>
      <c r="D57" s="56"/>
      <c r="E57" s="56"/>
      <c r="F57" s="56"/>
      <c r="G57" s="56"/>
    </row>
    <row r="58" spans="2:7" ht="12.75">
      <c r="B58" s="3"/>
      <c r="C58" s="3"/>
      <c r="D58" s="3"/>
      <c r="E58" s="3"/>
      <c r="F58" s="3"/>
      <c r="G58" s="3"/>
    </row>
    <row r="59" spans="2:7" ht="12.75">
      <c r="B59" s="17"/>
      <c r="C59" s="5" t="s">
        <v>52</v>
      </c>
      <c r="D59" s="5" t="s">
        <v>41</v>
      </c>
      <c r="E59" s="5"/>
      <c r="F59" s="3"/>
      <c r="G59" s="3"/>
    </row>
    <row r="60" spans="2:7" ht="12.75">
      <c r="B60" s="17" t="s">
        <v>53</v>
      </c>
      <c r="C60" s="7">
        <v>100</v>
      </c>
      <c r="D60" s="7">
        <v>1200</v>
      </c>
      <c r="E60" s="7">
        <f>C60*D60</f>
        <v>120000</v>
      </c>
      <c r="F60" s="3"/>
      <c r="G60" s="3"/>
    </row>
    <row r="61" spans="2:7" ht="12.75">
      <c r="B61" s="17" t="s">
        <v>43</v>
      </c>
      <c r="C61" s="7">
        <v>10</v>
      </c>
      <c r="D61" s="7">
        <v>2000</v>
      </c>
      <c r="E61" s="7">
        <f>C61*D61</f>
        <v>20000</v>
      </c>
      <c r="F61" s="3"/>
      <c r="G61" s="3"/>
    </row>
    <row r="62" spans="2:7" ht="12.75">
      <c r="B62" s="17" t="s">
        <v>54</v>
      </c>
      <c r="C62" s="7"/>
      <c r="D62" s="7"/>
      <c r="E62" s="5">
        <f>SUM(E60:E61)</f>
        <v>140000</v>
      </c>
      <c r="F62" s="3" t="s">
        <v>55</v>
      </c>
      <c r="G62" s="3"/>
    </row>
    <row r="66" spans="2:5" ht="15.75">
      <c r="B66" s="18" t="s">
        <v>57</v>
      </c>
      <c r="C66" s="18"/>
      <c r="D66" s="18"/>
      <c r="E66" s="18"/>
    </row>
    <row r="67" spans="2:5" ht="12.75">
      <c r="B67" s="19"/>
      <c r="C67" s="58" t="s">
        <v>66</v>
      </c>
      <c r="D67" s="58"/>
      <c r="E67" s="58"/>
    </row>
    <row r="68" spans="2:5" ht="12.75">
      <c r="B68" s="9" t="s">
        <v>58</v>
      </c>
      <c r="C68" s="57">
        <v>3000</v>
      </c>
      <c r="D68" s="57"/>
      <c r="E68" s="57"/>
    </row>
    <row r="69" spans="2:5" ht="12.75">
      <c r="B69" s="9" t="s">
        <v>59</v>
      </c>
      <c r="C69" s="57">
        <v>7000</v>
      </c>
      <c r="D69" s="57"/>
      <c r="E69" s="57"/>
    </row>
    <row r="70" spans="2:5" ht="12.75">
      <c r="B70" s="9" t="s">
        <v>60</v>
      </c>
      <c r="C70" s="57">
        <v>9000</v>
      </c>
      <c r="D70" s="57"/>
      <c r="E70" s="57"/>
    </row>
    <row r="71" spans="2:5" ht="12.75">
      <c r="B71" s="9" t="s">
        <v>61</v>
      </c>
      <c r="C71" s="57">
        <v>3000</v>
      </c>
      <c r="D71" s="57"/>
      <c r="E71" s="57"/>
    </row>
    <row r="72" spans="2:5" ht="12.75">
      <c r="B72" s="9" t="s">
        <v>62</v>
      </c>
      <c r="C72" s="57">
        <v>3000</v>
      </c>
      <c r="D72" s="57"/>
      <c r="E72" s="57"/>
    </row>
    <row r="73" spans="2:5" ht="25.5">
      <c r="B73" s="20" t="s">
        <v>63</v>
      </c>
      <c r="C73" s="57">
        <v>3000</v>
      </c>
      <c r="D73" s="57"/>
      <c r="E73" s="57"/>
    </row>
    <row r="74" spans="2:5" ht="12.75">
      <c r="B74" s="9" t="s">
        <v>64</v>
      </c>
      <c r="C74" s="57">
        <v>1000</v>
      </c>
      <c r="D74" s="57"/>
      <c r="E74" s="57"/>
    </row>
    <row r="75" spans="2:5" ht="13.5" thickBot="1">
      <c r="B75" s="9" t="s">
        <v>65</v>
      </c>
      <c r="C75" s="68">
        <v>1700</v>
      </c>
      <c r="D75" s="68"/>
      <c r="E75" s="68"/>
    </row>
    <row r="76" spans="3:5" ht="13.5" thickBot="1">
      <c r="C76" s="70">
        <f>SUM(C68:E75)</f>
        <v>30700</v>
      </c>
      <c r="D76" s="71"/>
      <c r="E76" s="72"/>
    </row>
    <row r="79" ht="15.75">
      <c r="B79" s="1" t="s">
        <v>68</v>
      </c>
    </row>
    <row r="81" spans="2:9" ht="31.5" customHeight="1">
      <c r="B81" s="73" t="s">
        <v>69</v>
      </c>
      <c r="C81" s="73"/>
      <c r="D81" s="73"/>
      <c r="E81" s="73"/>
      <c r="F81" s="73"/>
      <c r="G81" s="73"/>
      <c r="H81" s="73"/>
      <c r="I81" s="73"/>
    </row>
    <row r="82" ht="13.5" thickBot="1"/>
    <row r="83" spans="2:7" ht="13.5" thickBot="1">
      <c r="B83" t="s">
        <v>70</v>
      </c>
      <c r="F83" s="70">
        <v>40000</v>
      </c>
      <c r="G83" s="72"/>
    </row>
    <row r="86" spans="2:9" ht="33" customHeight="1">
      <c r="B86" s="74" t="s">
        <v>83</v>
      </c>
      <c r="C86" s="74"/>
      <c r="D86" s="74"/>
      <c r="E86" s="74"/>
      <c r="F86" s="74"/>
      <c r="G86" s="74"/>
      <c r="H86" s="74"/>
      <c r="I86" s="74"/>
    </row>
    <row r="87" spans="5:8" ht="12.75">
      <c r="E87" s="60"/>
      <c r="F87" s="60"/>
      <c r="G87" s="60"/>
      <c r="H87" s="60"/>
    </row>
    <row r="88" spans="2:9" ht="12.75">
      <c r="B88" s="19" t="s">
        <v>73</v>
      </c>
      <c r="C88" s="19"/>
      <c r="E88" s="69" t="s">
        <v>79</v>
      </c>
      <c r="F88" s="69"/>
      <c r="G88" s="69"/>
      <c r="H88" s="69"/>
      <c r="I88" s="19">
        <f>E47</f>
        <v>305950</v>
      </c>
    </row>
    <row r="89" spans="2:9" ht="12.75">
      <c r="B89" s="19" t="s">
        <v>74</v>
      </c>
      <c r="C89" s="19"/>
      <c r="E89" s="69" t="s">
        <v>80</v>
      </c>
      <c r="F89" s="69"/>
      <c r="G89" s="69"/>
      <c r="H89" s="69"/>
      <c r="I89" s="19">
        <f>E62</f>
        <v>140000</v>
      </c>
    </row>
    <row r="90" spans="2:9" ht="12.75">
      <c r="B90" s="19" t="s">
        <v>75</v>
      </c>
      <c r="C90" s="19"/>
      <c r="E90" s="69" t="s">
        <v>81</v>
      </c>
      <c r="F90" s="69"/>
      <c r="G90" s="69"/>
      <c r="H90" s="69"/>
      <c r="I90" s="19">
        <f>C76</f>
        <v>30700</v>
      </c>
    </row>
    <row r="91" spans="2:9" ht="13.5" thickBot="1">
      <c r="B91" s="19" t="s">
        <v>76</v>
      </c>
      <c r="C91" s="19"/>
      <c r="E91" s="69" t="s">
        <v>82</v>
      </c>
      <c r="F91" s="69"/>
      <c r="G91" s="69"/>
      <c r="H91" s="69"/>
      <c r="I91" s="22">
        <f>F83</f>
        <v>40000</v>
      </c>
    </row>
    <row r="92" spans="2:9" ht="16.5" thickBot="1">
      <c r="B92" s="19" t="s">
        <v>77</v>
      </c>
      <c r="C92" s="19"/>
      <c r="I92" s="53">
        <f>SUM(I88:I91)</f>
        <v>516650</v>
      </c>
    </row>
    <row r="93" spans="2:3" ht="13.5" thickBot="1">
      <c r="B93" s="19" t="s">
        <v>78</v>
      </c>
      <c r="C93" s="22"/>
    </row>
    <row r="94" ht="13.5" thickBot="1">
      <c r="C94" s="23">
        <f>SUM(C88:C93)</f>
        <v>0</v>
      </c>
    </row>
    <row r="95" spans="2:3" ht="12.75">
      <c r="B95" s="21"/>
      <c r="C95" s="21"/>
    </row>
    <row r="96" spans="2:3" ht="12.75">
      <c r="B96" s="21"/>
      <c r="C96" s="21"/>
    </row>
    <row r="97" spans="2:3" ht="12.75">
      <c r="B97" s="21"/>
      <c r="C97" s="21"/>
    </row>
    <row r="98" spans="2:3" ht="12.75">
      <c r="B98" s="21"/>
      <c r="C98" s="21"/>
    </row>
    <row r="100" spans="2:9" ht="20.25">
      <c r="B100" s="59" t="s">
        <v>93</v>
      </c>
      <c r="C100" s="59"/>
      <c r="D100" s="59"/>
      <c r="E100" s="59"/>
      <c r="F100" s="59"/>
      <c r="G100" s="59"/>
      <c r="H100" s="59"/>
      <c r="I100" s="59"/>
    </row>
    <row r="102" spans="1:3" ht="12.75">
      <c r="A102" s="19">
        <v>1</v>
      </c>
      <c r="B102" s="19" t="s">
        <v>90</v>
      </c>
      <c r="C102" s="19"/>
    </row>
    <row r="103" spans="1:3" ht="12.75">
      <c r="A103" s="19">
        <v>2</v>
      </c>
      <c r="B103" s="19" t="s">
        <v>89</v>
      </c>
      <c r="C103" s="19"/>
    </row>
    <row r="104" spans="1:3" ht="12.75">
      <c r="A104" s="19">
        <v>3</v>
      </c>
      <c r="B104" s="19" t="s">
        <v>84</v>
      </c>
      <c r="C104" s="19"/>
    </row>
    <row r="105" spans="1:3" ht="12.75">
      <c r="A105" s="19">
        <v>4</v>
      </c>
      <c r="B105" s="19" t="s">
        <v>86</v>
      </c>
      <c r="C105" s="19"/>
    </row>
    <row r="106" spans="1:3" ht="12.75">
      <c r="A106" s="19">
        <v>5</v>
      </c>
      <c r="B106" s="19" t="s">
        <v>85</v>
      </c>
      <c r="C106" s="19"/>
    </row>
    <row r="107" spans="1:3" ht="12.75">
      <c r="A107" s="19">
        <v>6</v>
      </c>
      <c r="B107" s="19" t="s">
        <v>91</v>
      </c>
      <c r="C107" s="19"/>
    </row>
    <row r="108" spans="1:3" ht="12.75">
      <c r="A108" s="19">
        <v>7</v>
      </c>
      <c r="B108" s="19" t="s">
        <v>92</v>
      </c>
      <c r="C108" s="19"/>
    </row>
    <row r="109" spans="1:3" ht="12.75">
      <c r="A109" s="19">
        <v>8</v>
      </c>
      <c r="B109" s="19" t="s">
        <v>87</v>
      </c>
      <c r="C109" s="19"/>
    </row>
    <row r="110" spans="1:3" ht="12.75">
      <c r="A110" s="19">
        <v>9</v>
      </c>
      <c r="B110" s="19" t="s">
        <v>88</v>
      </c>
      <c r="C110" s="19"/>
    </row>
    <row r="111" spans="1:3" ht="12.75">
      <c r="A111" s="24">
        <v>10</v>
      </c>
      <c r="B111" s="25" t="s">
        <v>94</v>
      </c>
      <c r="C111" s="19"/>
    </row>
    <row r="114" ht="12.75">
      <c r="B114" s="2" t="s">
        <v>100</v>
      </c>
    </row>
  </sheetData>
  <mergeCells count="34">
    <mergeCell ref="E90:H90"/>
    <mergeCell ref="E91:H91"/>
    <mergeCell ref="B100:I100"/>
    <mergeCell ref="B86:I86"/>
    <mergeCell ref="E87:H87"/>
    <mergeCell ref="E88:H88"/>
    <mergeCell ref="E89:H89"/>
    <mergeCell ref="C75:E75"/>
    <mergeCell ref="C76:E76"/>
    <mergeCell ref="B81:I81"/>
    <mergeCell ref="F83:G83"/>
    <mergeCell ref="C71:E71"/>
    <mergeCell ref="C72:E72"/>
    <mergeCell ref="C73:E73"/>
    <mergeCell ref="C74:E74"/>
    <mergeCell ref="C67:E67"/>
    <mergeCell ref="C68:E68"/>
    <mergeCell ref="C69:E69"/>
    <mergeCell ref="C70:E70"/>
    <mergeCell ref="C42:F42"/>
    <mergeCell ref="C57:G57"/>
    <mergeCell ref="B51:J54"/>
    <mergeCell ref="C32:H32"/>
    <mergeCell ref="C36:F36"/>
    <mergeCell ref="G38:H38"/>
    <mergeCell ref="A19:J19"/>
    <mergeCell ref="C27:F27"/>
    <mergeCell ref="G29:H29"/>
    <mergeCell ref="G30:H30"/>
    <mergeCell ref="B25:H25"/>
    <mergeCell ref="B9:J9"/>
    <mergeCell ref="A13:J16"/>
    <mergeCell ref="A17:J17"/>
    <mergeCell ref="A18:J18"/>
  </mergeCells>
  <hyperlinks>
    <hyperlink ref="B31" r:id="rId1" display="http://www.valagro.ru/krolikoferma/&#10;oborudovanie/promoborud.html"/>
    <hyperlink ref="B39" r:id="rId2" display="http://www.valagro.ru/krolikoferma/&#10;oborudovanie/lubkrol/&#10;rabbitscage-vesna.html"/>
    <hyperlink ref="B40" r:id="rId3" display="http://www.solset.ru/info24561cp.htm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2"/>
  <sheetViews>
    <sheetView workbookViewId="0" topLeftCell="A1">
      <selection activeCell="G44" sqref="G44"/>
    </sheetView>
  </sheetViews>
  <sheetFormatPr defaultColWidth="9.00390625" defaultRowHeight="12.75"/>
  <sheetData>
    <row r="2" spans="1:11" ht="12.75">
      <c r="A2" s="3"/>
      <c r="B2" s="56" t="s">
        <v>101</v>
      </c>
      <c r="C2" s="78"/>
      <c r="D2" s="78"/>
      <c r="E2" s="78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>
      <c r="A4" s="3" t="s">
        <v>102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2.75">
      <c r="A6" s="28" t="s">
        <v>103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>
      <c r="A7" s="3" t="s">
        <v>104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2.75">
      <c r="A8" s="3" t="s">
        <v>105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2.75">
      <c r="A9" s="3" t="s">
        <v>106</v>
      </c>
      <c r="B9" s="3"/>
      <c r="C9" s="3"/>
      <c r="D9" s="3"/>
      <c r="E9" s="3"/>
      <c r="F9" s="3"/>
      <c r="K9" s="29" t="s">
        <v>107</v>
      </c>
    </row>
    <row r="10" spans="1:11" ht="12.75">
      <c r="A10" s="3"/>
      <c r="B10" s="3"/>
      <c r="C10" s="3"/>
      <c r="D10" s="3"/>
      <c r="E10" s="3"/>
      <c r="F10" s="3"/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66" customHeight="1">
      <c r="A12" s="79" t="s">
        <v>110</v>
      </c>
      <c r="B12" s="79"/>
      <c r="C12" s="79"/>
      <c r="D12" s="79"/>
      <c r="E12" s="79"/>
      <c r="F12" s="79"/>
      <c r="G12" s="79"/>
      <c r="H12" s="79"/>
      <c r="I12" s="79"/>
      <c r="J12" s="79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2.75">
      <c r="A41" s="3" t="s">
        <v>108</v>
      </c>
      <c r="B41" s="3"/>
      <c r="C41" s="3"/>
      <c r="D41" s="3"/>
      <c r="F41" s="3"/>
      <c r="H41" s="3" t="s">
        <v>109</v>
      </c>
      <c r="I41" s="3"/>
      <c r="J41" s="3"/>
      <c r="K41" s="3"/>
    </row>
    <row r="42" spans="1:1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</sheetData>
  <mergeCells count="2">
    <mergeCell ref="B2:E2"/>
    <mergeCell ref="A12:J12"/>
  </mergeCells>
  <hyperlinks>
    <hyperlink ref="K9" r:id="rId1" display="http://www.valagro.ru/uboj/kroli/smaluboy.html"/>
  </hyperlinks>
  <printOptions/>
  <pageMargins left="0.75" right="0.75" top="1" bottom="1" header="0.5" footer="0.5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V59"/>
  <sheetViews>
    <sheetView tabSelected="1" workbookViewId="0" topLeftCell="A13">
      <selection activeCell="I43" sqref="I43"/>
    </sheetView>
  </sheetViews>
  <sheetFormatPr defaultColWidth="9.00390625" defaultRowHeight="12.75"/>
  <cols>
    <col min="4" max="4" width="11.625" style="0" customWidth="1"/>
    <col min="5" max="5" width="10.75390625" style="0" bestFit="1" customWidth="1"/>
    <col min="16" max="16" width="13.125" style="0" customWidth="1"/>
  </cols>
  <sheetData>
    <row r="2" spans="1:11" ht="28.5" customHeight="1">
      <c r="A2" s="54" t="s">
        <v>170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ht="14.25" customHeight="1">
      <c r="A3" t="s">
        <v>171</v>
      </c>
    </row>
    <row r="6" ht="13.5" thickBot="1"/>
    <row r="7" spans="1:22" ht="15.75">
      <c r="A7" s="37"/>
      <c r="B7" s="38"/>
      <c r="C7" s="80" t="s">
        <v>111</v>
      </c>
      <c r="D7" s="80"/>
      <c r="E7" s="80"/>
      <c r="F7" s="80"/>
      <c r="G7" s="38"/>
      <c r="H7" s="38"/>
      <c r="I7" s="38"/>
      <c r="J7" s="38"/>
      <c r="K7" s="39"/>
      <c r="L7" s="37"/>
      <c r="M7" s="38"/>
      <c r="N7" s="80" t="s">
        <v>111</v>
      </c>
      <c r="O7" s="80"/>
      <c r="P7" s="80"/>
      <c r="Q7" s="80"/>
      <c r="R7" s="38"/>
      <c r="S7" s="38"/>
      <c r="T7" s="38"/>
      <c r="U7" s="38"/>
      <c r="V7" s="39"/>
    </row>
    <row r="8" spans="1:22" ht="15">
      <c r="A8" s="40"/>
      <c r="B8" s="21"/>
      <c r="C8" s="48" t="s">
        <v>156</v>
      </c>
      <c r="D8" s="48"/>
      <c r="E8" s="48"/>
      <c r="F8" s="48"/>
      <c r="G8" s="21"/>
      <c r="H8" s="21"/>
      <c r="I8" s="21"/>
      <c r="J8" s="21"/>
      <c r="K8" s="41"/>
      <c r="L8" s="40"/>
      <c r="M8" s="21"/>
      <c r="N8" s="48" t="s">
        <v>169</v>
      </c>
      <c r="O8" s="48"/>
      <c r="P8" s="48"/>
      <c r="Q8" s="48"/>
      <c r="R8" s="21"/>
      <c r="S8" s="21"/>
      <c r="T8" s="21"/>
      <c r="U8" s="21"/>
      <c r="V8" s="41"/>
    </row>
    <row r="9" spans="1:22" ht="12.75">
      <c r="A9" s="40"/>
      <c r="B9" s="21"/>
      <c r="C9" s="21"/>
      <c r="D9" s="21"/>
      <c r="E9" s="21"/>
      <c r="F9" s="21"/>
      <c r="G9" s="21"/>
      <c r="H9" s="21"/>
      <c r="I9" s="21"/>
      <c r="J9" s="21"/>
      <c r="K9" s="41"/>
      <c r="L9" s="40"/>
      <c r="M9" s="21"/>
      <c r="N9" s="21"/>
      <c r="O9" s="21"/>
      <c r="P9" s="21"/>
      <c r="Q9" s="21"/>
      <c r="R9" s="21"/>
      <c r="S9" s="21"/>
      <c r="T9" s="21"/>
      <c r="U9" s="21"/>
      <c r="V9" s="41"/>
    </row>
    <row r="10" spans="1:22" ht="12.75">
      <c r="A10" s="42" t="s">
        <v>0</v>
      </c>
      <c r="B10" s="30" t="s">
        <v>112</v>
      </c>
      <c r="C10" s="30"/>
      <c r="D10" s="30"/>
      <c r="E10" s="30"/>
      <c r="F10" s="31"/>
      <c r="G10" s="19">
        <v>100</v>
      </c>
      <c r="H10" s="21"/>
      <c r="I10" s="21"/>
      <c r="J10" s="21"/>
      <c r="K10" s="41"/>
      <c r="L10" s="42" t="s">
        <v>0</v>
      </c>
      <c r="M10" s="30" t="s">
        <v>112</v>
      </c>
      <c r="N10" s="30"/>
      <c r="O10" s="30"/>
      <c r="P10" s="30"/>
      <c r="Q10" s="31"/>
      <c r="R10" s="19">
        <v>100</v>
      </c>
      <c r="S10" s="21"/>
      <c r="T10" s="21"/>
      <c r="U10" s="21"/>
      <c r="V10" s="41"/>
    </row>
    <row r="11" spans="1:22" ht="12.75">
      <c r="A11" s="42" t="s">
        <v>113</v>
      </c>
      <c r="B11" s="30" t="s">
        <v>114</v>
      </c>
      <c r="C11" s="30"/>
      <c r="D11" s="30"/>
      <c r="E11" s="30"/>
      <c r="F11" s="31"/>
      <c r="G11" s="19">
        <v>10</v>
      </c>
      <c r="H11" s="21"/>
      <c r="I11" s="21"/>
      <c r="J11" s="21"/>
      <c r="K11" s="41"/>
      <c r="L11" s="42" t="s">
        <v>113</v>
      </c>
      <c r="M11" s="30" t="s">
        <v>114</v>
      </c>
      <c r="N11" s="30"/>
      <c r="O11" s="30"/>
      <c r="P11" s="30"/>
      <c r="Q11" s="31"/>
      <c r="R11" s="19">
        <v>10</v>
      </c>
      <c r="S11" s="21"/>
      <c r="T11" s="21"/>
      <c r="U11" s="21"/>
      <c r="V11" s="41"/>
    </row>
    <row r="12" spans="1:22" ht="12.75">
      <c r="A12" s="42" t="s">
        <v>115</v>
      </c>
      <c r="B12" s="32" t="s">
        <v>116</v>
      </c>
      <c r="C12" s="32"/>
      <c r="D12" s="32"/>
      <c r="E12" s="32"/>
      <c r="F12" s="33"/>
      <c r="G12" s="19">
        <v>7</v>
      </c>
      <c r="H12" s="21" t="s">
        <v>154</v>
      </c>
      <c r="I12" s="21"/>
      <c r="J12" s="21"/>
      <c r="K12" s="41"/>
      <c r="L12" s="42" t="s">
        <v>115</v>
      </c>
      <c r="M12" s="32" t="s">
        <v>116</v>
      </c>
      <c r="N12" s="32"/>
      <c r="O12" s="32"/>
      <c r="P12" s="32"/>
      <c r="Q12" s="33"/>
      <c r="R12" s="19">
        <v>6</v>
      </c>
      <c r="S12" s="21" t="s">
        <v>154</v>
      </c>
      <c r="T12" s="21"/>
      <c r="U12" s="21"/>
      <c r="V12" s="41"/>
    </row>
    <row r="13" spans="1:22" ht="12.75">
      <c r="A13" s="42" t="s">
        <v>117</v>
      </c>
      <c r="B13" s="32" t="s">
        <v>118</v>
      </c>
      <c r="C13" s="32"/>
      <c r="D13" s="32"/>
      <c r="E13" s="32"/>
      <c r="F13" s="33"/>
      <c r="G13" s="19">
        <v>5</v>
      </c>
      <c r="H13" s="21"/>
      <c r="I13" s="21"/>
      <c r="J13" s="21"/>
      <c r="K13" s="41"/>
      <c r="L13" s="42" t="s">
        <v>117</v>
      </c>
      <c r="M13" s="32" t="s">
        <v>118</v>
      </c>
      <c r="N13" s="32"/>
      <c r="O13" s="32"/>
      <c r="P13" s="32"/>
      <c r="Q13" s="33"/>
      <c r="R13" s="19">
        <v>5</v>
      </c>
      <c r="S13" s="21"/>
      <c r="T13" s="21"/>
      <c r="U13" s="21"/>
      <c r="V13" s="41"/>
    </row>
    <row r="14" spans="1:22" ht="12.75">
      <c r="A14" s="42" t="s">
        <v>71</v>
      </c>
      <c r="B14" s="32" t="s">
        <v>157</v>
      </c>
      <c r="C14" s="32"/>
      <c r="D14" s="32"/>
      <c r="E14" s="32"/>
      <c r="F14" s="33"/>
      <c r="G14" s="19">
        <v>7</v>
      </c>
      <c r="H14" s="21" t="s">
        <v>155</v>
      </c>
      <c r="I14" s="21"/>
      <c r="J14" s="21"/>
      <c r="K14" s="41"/>
      <c r="L14" s="42" t="s">
        <v>71</v>
      </c>
      <c r="M14" s="32" t="s">
        <v>157</v>
      </c>
      <c r="N14" s="32"/>
      <c r="O14" s="32"/>
      <c r="P14" s="32"/>
      <c r="Q14" s="33"/>
      <c r="R14" s="19">
        <v>7</v>
      </c>
      <c r="S14" s="21" t="s">
        <v>155</v>
      </c>
      <c r="T14" s="21"/>
      <c r="U14" s="21"/>
      <c r="V14" s="41"/>
    </row>
    <row r="15" spans="1:22" ht="12.75">
      <c r="A15" s="42" t="s">
        <v>119</v>
      </c>
      <c r="B15" s="32" t="s">
        <v>120</v>
      </c>
      <c r="C15" s="32"/>
      <c r="D15" s="32"/>
      <c r="E15" s="32"/>
      <c r="F15" s="33"/>
      <c r="G15" s="19">
        <v>18</v>
      </c>
      <c r="H15" s="21" t="s">
        <v>158</v>
      </c>
      <c r="I15" s="21"/>
      <c r="J15" s="21"/>
      <c r="K15" s="41"/>
      <c r="L15" s="42" t="s">
        <v>119</v>
      </c>
      <c r="M15" s="32" t="s">
        <v>120</v>
      </c>
      <c r="N15" s="32"/>
      <c r="O15" s="32"/>
      <c r="P15" s="32"/>
      <c r="Q15" s="33"/>
      <c r="R15" s="19">
        <v>15</v>
      </c>
      <c r="S15" s="21" t="s">
        <v>158</v>
      </c>
      <c r="T15" s="21"/>
      <c r="U15" s="21"/>
      <c r="V15" s="41"/>
    </row>
    <row r="16" spans="1:22" ht="12.75">
      <c r="A16" s="42" t="s">
        <v>121</v>
      </c>
      <c r="B16" s="32" t="s">
        <v>122</v>
      </c>
      <c r="C16" s="32"/>
      <c r="D16" s="32"/>
      <c r="E16" s="32"/>
      <c r="F16" s="33"/>
      <c r="G16" s="19">
        <v>0</v>
      </c>
      <c r="H16" s="21"/>
      <c r="I16" s="21"/>
      <c r="J16" s="21"/>
      <c r="K16" s="41"/>
      <c r="L16" s="42" t="s">
        <v>121</v>
      </c>
      <c r="M16" s="32" t="s">
        <v>122</v>
      </c>
      <c r="N16" s="32"/>
      <c r="O16" s="32"/>
      <c r="P16" s="32"/>
      <c r="Q16" s="33"/>
      <c r="R16" s="19">
        <v>8</v>
      </c>
      <c r="S16" s="21"/>
      <c r="T16" s="21"/>
      <c r="U16" s="21"/>
      <c r="V16" s="41"/>
    </row>
    <row r="17" spans="1:22" ht="12.75">
      <c r="A17" s="42" t="s">
        <v>123</v>
      </c>
      <c r="B17" s="32" t="s">
        <v>124</v>
      </c>
      <c r="C17" s="32"/>
      <c r="D17" s="32"/>
      <c r="E17" s="32"/>
      <c r="F17" s="33"/>
      <c r="G17" s="19">
        <v>150</v>
      </c>
      <c r="H17" s="21" t="s">
        <v>159</v>
      </c>
      <c r="I17" s="21"/>
      <c r="J17" s="21"/>
      <c r="K17" s="41"/>
      <c r="L17" s="42" t="s">
        <v>123</v>
      </c>
      <c r="M17" s="32" t="s">
        <v>124</v>
      </c>
      <c r="N17" s="32"/>
      <c r="O17" s="32"/>
      <c r="P17" s="32"/>
      <c r="Q17" s="33"/>
      <c r="R17" s="19">
        <v>150</v>
      </c>
      <c r="S17" s="21" t="s">
        <v>159</v>
      </c>
      <c r="T17" s="21"/>
      <c r="U17" s="21"/>
      <c r="V17" s="41"/>
    </row>
    <row r="18" spans="1:22" ht="12.75">
      <c r="A18" s="42" t="s">
        <v>125</v>
      </c>
      <c r="B18" s="32" t="s">
        <v>126</v>
      </c>
      <c r="C18" s="32"/>
      <c r="D18" s="32"/>
      <c r="E18" s="32"/>
      <c r="F18" s="33"/>
      <c r="G18" s="19">
        <v>0</v>
      </c>
      <c r="H18" s="21"/>
      <c r="I18" s="21"/>
      <c r="J18" s="21"/>
      <c r="K18" s="41"/>
      <c r="L18" s="42" t="s">
        <v>125</v>
      </c>
      <c r="M18" s="32" t="s">
        <v>126</v>
      </c>
      <c r="N18" s="32"/>
      <c r="O18" s="32"/>
      <c r="P18" s="32"/>
      <c r="Q18" s="33"/>
      <c r="R18" s="19">
        <v>40</v>
      </c>
      <c r="S18" s="21"/>
      <c r="T18" s="21"/>
      <c r="U18" s="21"/>
      <c r="V18" s="41"/>
    </row>
    <row r="19" spans="1:22" ht="12.75">
      <c r="A19" s="42" t="s">
        <v>127</v>
      </c>
      <c r="B19" s="32" t="s">
        <v>128</v>
      </c>
      <c r="C19" s="32"/>
      <c r="D19" s="32"/>
      <c r="E19" s="32"/>
      <c r="F19" s="33"/>
      <c r="G19" s="19">
        <v>15</v>
      </c>
      <c r="H19" s="52" t="s">
        <v>175</v>
      </c>
      <c r="I19" s="21"/>
      <c r="J19" s="21"/>
      <c r="K19" s="41"/>
      <c r="L19" s="42" t="s">
        <v>127</v>
      </c>
      <c r="M19" s="32" t="s">
        <v>128</v>
      </c>
      <c r="N19" s="32"/>
      <c r="O19" s="32"/>
      <c r="P19" s="32"/>
      <c r="Q19" s="33"/>
      <c r="R19" s="19">
        <v>14</v>
      </c>
      <c r="S19" s="52" t="s">
        <v>176</v>
      </c>
      <c r="T19" s="21"/>
      <c r="U19" s="21"/>
      <c r="V19" s="41"/>
    </row>
    <row r="20" spans="1:22" ht="12.75">
      <c r="A20" s="42" t="s">
        <v>129</v>
      </c>
      <c r="B20" s="32" t="s">
        <v>130</v>
      </c>
      <c r="C20" s="32"/>
      <c r="D20" s="32"/>
      <c r="E20" s="32"/>
      <c r="F20" s="33"/>
      <c r="G20" s="19">
        <v>0</v>
      </c>
      <c r="H20" s="21"/>
      <c r="I20" s="21"/>
      <c r="J20" s="21"/>
      <c r="K20" s="41"/>
      <c r="L20" s="42" t="s">
        <v>129</v>
      </c>
      <c r="M20" s="32" t="s">
        <v>130</v>
      </c>
      <c r="N20" s="32"/>
      <c r="O20" s="32"/>
      <c r="P20" s="32"/>
      <c r="Q20" s="33"/>
      <c r="R20" s="19">
        <v>3</v>
      </c>
      <c r="S20" s="21" t="s">
        <v>174</v>
      </c>
      <c r="T20" s="21"/>
      <c r="U20" s="21"/>
      <c r="V20" s="41"/>
    </row>
    <row r="21" spans="1:22" ht="12.75">
      <c r="A21" s="42" t="s">
        <v>131</v>
      </c>
      <c r="B21" s="32" t="s">
        <v>132</v>
      </c>
      <c r="C21" s="32"/>
      <c r="D21" s="32"/>
      <c r="E21" s="32"/>
      <c r="F21" s="33"/>
      <c r="G21" s="19">
        <v>300</v>
      </c>
      <c r="H21" s="21" t="s">
        <v>160</v>
      </c>
      <c r="I21" s="21"/>
      <c r="J21" s="21"/>
      <c r="K21" s="41"/>
      <c r="L21" s="42" t="s">
        <v>131</v>
      </c>
      <c r="M21" s="32" t="s">
        <v>132</v>
      </c>
      <c r="N21" s="32"/>
      <c r="O21" s="32"/>
      <c r="P21" s="32"/>
      <c r="Q21" s="33"/>
      <c r="R21" s="19">
        <v>300</v>
      </c>
      <c r="S21" s="21" t="s">
        <v>160</v>
      </c>
      <c r="T21" s="21"/>
      <c r="U21" s="21"/>
      <c r="V21" s="41"/>
    </row>
    <row r="22" spans="1:22" ht="12.75">
      <c r="A22" s="42" t="s">
        <v>133</v>
      </c>
      <c r="B22" s="32" t="s">
        <v>134</v>
      </c>
      <c r="C22" s="32"/>
      <c r="D22" s="32"/>
      <c r="E22" s="32"/>
      <c r="F22" s="33"/>
      <c r="G22" s="19">
        <v>1.6</v>
      </c>
      <c r="H22" s="21" t="s">
        <v>172</v>
      </c>
      <c r="I22" s="21"/>
      <c r="J22" s="21"/>
      <c r="K22" s="41"/>
      <c r="L22" s="42" t="s">
        <v>133</v>
      </c>
      <c r="M22" s="32" t="s">
        <v>134</v>
      </c>
      <c r="N22" s="32"/>
      <c r="O22" s="32"/>
      <c r="P22" s="32"/>
      <c r="Q22" s="33"/>
      <c r="R22" s="19">
        <v>1.6</v>
      </c>
      <c r="S22" s="21" t="s">
        <v>172</v>
      </c>
      <c r="T22" s="21"/>
      <c r="U22" s="21"/>
      <c r="V22" s="41"/>
    </row>
    <row r="23" spans="1:22" ht="12.75">
      <c r="A23" s="42" t="s">
        <v>135</v>
      </c>
      <c r="B23" s="32" t="s">
        <v>136</v>
      </c>
      <c r="C23" s="32"/>
      <c r="D23" s="32"/>
      <c r="E23" s="32"/>
      <c r="F23" s="33"/>
      <c r="G23" s="19">
        <v>40000</v>
      </c>
      <c r="H23" s="21" t="s">
        <v>173</v>
      </c>
      <c r="I23" s="21"/>
      <c r="J23" s="21"/>
      <c r="K23" s="41"/>
      <c r="L23" s="42" t="s">
        <v>135</v>
      </c>
      <c r="M23" s="32" t="s">
        <v>136</v>
      </c>
      <c r="N23" s="32"/>
      <c r="O23" s="32"/>
      <c r="P23" s="32"/>
      <c r="Q23" s="33"/>
      <c r="R23" s="19">
        <v>40000</v>
      </c>
      <c r="S23" s="21" t="s">
        <v>173</v>
      </c>
      <c r="T23" s="21"/>
      <c r="U23" s="21"/>
      <c r="V23" s="41"/>
    </row>
    <row r="24" spans="1:22" ht="12.75">
      <c r="A24" s="40"/>
      <c r="B24" s="32" t="s">
        <v>137</v>
      </c>
      <c r="C24" s="32"/>
      <c r="D24" s="32"/>
      <c r="E24" s="32"/>
      <c r="F24" s="33"/>
      <c r="G24" s="19">
        <v>120000</v>
      </c>
      <c r="H24" s="21"/>
      <c r="I24" s="21"/>
      <c r="J24" s="21"/>
      <c r="K24" s="41"/>
      <c r="L24" s="40"/>
      <c r="M24" s="32" t="s">
        <v>137</v>
      </c>
      <c r="N24" s="32"/>
      <c r="O24" s="32"/>
      <c r="P24" s="32"/>
      <c r="Q24" s="33"/>
      <c r="R24" s="19">
        <v>120000</v>
      </c>
      <c r="S24" s="21"/>
      <c r="T24" s="21"/>
      <c r="U24" s="21"/>
      <c r="V24" s="41"/>
    </row>
    <row r="25" spans="1:22" ht="12.75">
      <c r="A25" s="40"/>
      <c r="B25" s="21"/>
      <c r="C25" s="21"/>
      <c r="D25" s="32"/>
      <c r="E25" s="32"/>
      <c r="F25" s="33"/>
      <c r="G25" s="19"/>
      <c r="H25" s="21"/>
      <c r="I25" s="21"/>
      <c r="J25" s="21"/>
      <c r="K25" s="41"/>
      <c r="L25" s="40"/>
      <c r="M25" s="21"/>
      <c r="N25" s="21"/>
      <c r="O25" s="32"/>
      <c r="P25" s="32"/>
      <c r="Q25" s="33"/>
      <c r="R25" s="19"/>
      <c r="S25" s="21"/>
      <c r="T25" s="21"/>
      <c r="U25" s="21"/>
      <c r="V25" s="41"/>
    </row>
    <row r="26" spans="1:22" ht="12.75">
      <c r="A26" s="40"/>
      <c r="B26" s="21"/>
      <c r="C26" s="21"/>
      <c r="D26" s="21"/>
      <c r="E26" s="21"/>
      <c r="F26" s="21"/>
      <c r="G26" s="21"/>
      <c r="H26" s="21"/>
      <c r="I26" s="21"/>
      <c r="J26" s="21"/>
      <c r="K26" s="41"/>
      <c r="L26" s="40"/>
      <c r="M26" s="21"/>
      <c r="N26" s="21"/>
      <c r="O26" s="21"/>
      <c r="P26" s="21"/>
      <c r="Q26" s="21"/>
      <c r="R26" s="21"/>
      <c r="S26" s="21"/>
      <c r="T26" s="21"/>
      <c r="U26" s="21"/>
      <c r="V26" s="41"/>
    </row>
    <row r="27" spans="1:22" ht="12.75">
      <c r="A27" s="40"/>
      <c r="B27" s="21"/>
      <c r="C27" s="21"/>
      <c r="D27" s="21"/>
      <c r="E27" s="21"/>
      <c r="F27" s="21"/>
      <c r="G27" s="21"/>
      <c r="H27" s="21"/>
      <c r="I27" s="21"/>
      <c r="J27" s="21"/>
      <c r="K27" s="41"/>
      <c r="L27" s="40"/>
      <c r="M27" s="21"/>
      <c r="N27" s="21"/>
      <c r="O27" s="21"/>
      <c r="P27" s="21"/>
      <c r="Q27" s="21"/>
      <c r="R27" s="21"/>
      <c r="S27" s="21"/>
      <c r="T27" s="21"/>
      <c r="U27" s="21"/>
      <c r="V27" s="41"/>
    </row>
    <row r="28" spans="1:22" ht="12.75">
      <c r="A28" s="40"/>
      <c r="B28" s="21"/>
      <c r="C28" s="21"/>
      <c r="D28" s="21"/>
      <c r="E28" s="21"/>
      <c r="F28" s="21"/>
      <c r="G28" s="21"/>
      <c r="H28" s="21"/>
      <c r="I28" s="21"/>
      <c r="J28" s="21"/>
      <c r="K28" s="41"/>
      <c r="L28" s="40"/>
      <c r="M28" s="21"/>
      <c r="N28" s="21"/>
      <c r="O28" s="21"/>
      <c r="P28" s="21"/>
      <c r="Q28" s="21"/>
      <c r="R28" s="21"/>
      <c r="S28" s="21"/>
      <c r="T28" s="21"/>
      <c r="U28" s="21"/>
      <c r="V28" s="41"/>
    </row>
    <row r="29" spans="1:22" ht="12.75">
      <c r="A29" s="40"/>
      <c r="B29" s="21"/>
      <c r="C29" s="21"/>
      <c r="D29" s="21"/>
      <c r="E29" s="21"/>
      <c r="F29" s="21"/>
      <c r="G29" s="21"/>
      <c r="H29" s="21"/>
      <c r="I29" s="21"/>
      <c r="J29" s="21"/>
      <c r="K29" s="41"/>
      <c r="L29" s="40"/>
      <c r="M29" s="21"/>
      <c r="N29" s="21"/>
      <c r="O29" s="21"/>
      <c r="P29" s="21"/>
      <c r="Q29" s="21"/>
      <c r="R29" s="21"/>
      <c r="S29" s="21"/>
      <c r="T29" s="21"/>
      <c r="U29" s="21"/>
      <c r="V29" s="41"/>
    </row>
    <row r="30" spans="1:22" ht="12.75">
      <c r="A30" s="40"/>
      <c r="B30" s="21"/>
      <c r="C30" s="21"/>
      <c r="D30" s="21"/>
      <c r="E30" s="21"/>
      <c r="F30" s="21"/>
      <c r="G30" s="21"/>
      <c r="H30" s="21"/>
      <c r="I30" s="21"/>
      <c r="J30" s="21"/>
      <c r="K30" s="41"/>
      <c r="L30" s="40"/>
      <c r="M30" s="21"/>
      <c r="N30" s="21"/>
      <c r="O30" s="21"/>
      <c r="P30" s="21"/>
      <c r="Q30" s="21"/>
      <c r="R30" s="21"/>
      <c r="S30" s="21"/>
      <c r="T30" s="21"/>
      <c r="U30" s="21"/>
      <c r="V30" s="41"/>
    </row>
    <row r="31" spans="1:22" ht="12.75">
      <c r="A31" s="40"/>
      <c r="B31" s="21"/>
      <c r="C31" s="21"/>
      <c r="D31" s="21"/>
      <c r="E31" s="21"/>
      <c r="F31" s="21"/>
      <c r="G31" s="21"/>
      <c r="H31" s="21"/>
      <c r="I31" s="21"/>
      <c r="J31" s="21"/>
      <c r="K31" s="41"/>
      <c r="L31" s="40"/>
      <c r="M31" s="21"/>
      <c r="N31" s="21"/>
      <c r="O31" s="21"/>
      <c r="P31" s="21"/>
      <c r="Q31" s="21"/>
      <c r="R31" s="21"/>
      <c r="S31" s="21"/>
      <c r="T31" s="21"/>
      <c r="U31" s="21"/>
      <c r="V31" s="41"/>
    </row>
    <row r="32" spans="1:22" ht="12.75">
      <c r="A32" s="40"/>
      <c r="B32" s="21"/>
      <c r="C32" s="21"/>
      <c r="D32" s="21"/>
      <c r="E32" s="21"/>
      <c r="F32" s="21"/>
      <c r="G32" s="21"/>
      <c r="H32" s="21"/>
      <c r="I32" s="21"/>
      <c r="J32" s="21"/>
      <c r="K32" s="41"/>
      <c r="L32" s="40"/>
      <c r="M32" s="21"/>
      <c r="N32" s="21"/>
      <c r="O32" s="21"/>
      <c r="P32" s="21"/>
      <c r="Q32" s="21"/>
      <c r="R32" s="21"/>
      <c r="S32" s="21"/>
      <c r="T32" s="21"/>
      <c r="U32" s="21"/>
      <c r="V32" s="41"/>
    </row>
    <row r="33" spans="1:22" ht="12.75">
      <c r="A33" s="40"/>
      <c r="B33" s="21"/>
      <c r="C33" s="21"/>
      <c r="D33" s="21"/>
      <c r="E33" s="21"/>
      <c r="F33" s="21"/>
      <c r="G33" s="21"/>
      <c r="H33" s="21"/>
      <c r="I33" s="21"/>
      <c r="J33" s="21"/>
      <c r="K33" s="41"/>
      <c r="L33" s="40"/>
      <c r="M33" s="21"/>
      <c r="N33" s="21"/>
      <c r="O33" s="21"/>
      <c r="P33" s="21"/>
      <c r="Q33" s="21"/>
      <c r="R33" s="21"/>
      <c r="S33" s="21"/>
      <c r="T33" s="21"/>
      <c r="U33" s="21"/>
      <c r="V33" s="41"/>
    </row>
    <row r="34" spans="1:22" ht="12.75">
      <c r="A34" s="40"/>
      <c r="B34" s="21" t="s">
        <v>138</v>
      </c>
      <c r="C34" s="21"/>
      <c r="D34" s="21"/>
      <c r="E34" s="21">
        <f>(G10-(G10/100*G13))*G12*G14</f>
        <v>4655</v>
      </c>
      <c r="F34" s="21"/>
      <c r="G34" s="21"/>
      <c r="H34" s="21"/>
      <c r="I34" s="21"/>
      <c r="J34" s="21"/>
      <c r="K34" s="41"/>
      <c r="L34" s="40"/>
      <c r="M34" s="21" t="s">
        <v>138</v>
      </c>
      <c r="N34" s="21"/>
      <c r="O34" s="21"/>
      <c r="P34" s="21">
        <f>(R10-(R10/100*R13))*R12*R14</f>
        <v>3990</v>
      </c>
      <c r="Q34" s="21"/>
      <c r="R34" s="21"/>
      <c r="S34" s="21"/>
      <c r="T34" s="21"/>
      <c r="U34" s="21"/>
      <c r="V34" s="41"/>
    </row>
    <row r="35" spans="1:22" ht="12.75">
      <c r="A35" s="40"/>
      <c r="B35" s="21" t="s">
        <v>161</v>
      </c>
      <c r="C35" s="21"/>
      <c r="D35" s="21"/>
      <c r="E35" s="21">
        <f>E34*G22</f>
        <v>7448</v>
      </c>
      <c r="F35" s="21"/>
      <c r="G35" s="21"/>
      <c r="H35" s="21"/>
      <c r="I35" s="21"/>
      <c r="J35" s="21"/>
      <c r="K35" s="41"/>
      <c r="L35" s="40"/>
      <c r="M35" s="21" t="s">
        <v>161</v>
      </c>
      <c r="N35" s="21"/>
      <c r="O35" s="21"/>
      <c r="P35" s="21">
        <f>P34*R22</f>
        <v>6384</v>
      </c>
      <c r="Q35" s="21"/>
      <c r="R35" s="21"/>
      <c r="S35" s="21"/>
      <c r="T35" s="21"/>
      <c r="U35" s="21"/>
      <c r="V35" s="41"/>
    </row>
    <row r="36" spans="1:22" ht="12.75">
      <c r="A36" s="40"/>
      <c r="B36" s="21" t="s">
        <v>139</v>
      </c>
      <c r="C36" s="21"/>
      <c r="D36" s="21"/>
      <c r="E36" s="21">
        <f>E35*G21</f>
        <v>2234400</v>
      </c>
      <c r="F36" s="21"/>
      <c r="G36" s="21"/>
      <c r="H36" s="21"/>
      <c r="I36" s="21"/>
      <c r="J36" s="21"/>
      <c r="K36" s="41"/>
      <c r="L36" s="40"/>
      <c r="M36" s="21" t="s">
        <v>139</v>
      </c>
      <c r="N36" s="21"/>
      <c r="O36" s="21"/>
      <c r="P36" s="21">
        <f>P35*R21</f>
        <v>1915200</v>
      </c>
      <c r="Q36" s="21"/>
      <c r="R36" s="21"/>
      <c r="S36" s="21"/>
      <c r="T36" s="21"/>
      <c r="U36" s="21"/>
      <c r="V36" s="41"/>
    </row>
    <row r="37" spans="1:22" ht="12.75">
      <c r="A37" s="40"/>
      <c r="B37" s="21"/>
      <c r="C37" s="21"/>
      <c r="D37" s="21"/>
      <c r="E37" s="21"/>
      <c r="F37" s="21"/>
      <c r="G37" s="21"/>
      <c r="H37" s="21"/>
      <c r="I37" s="21"/>
      <c r="J37" s="21"/>
      <c r="K37" s="41"/>
      <c r="L37" s="40"/>
      <c r="M37" s="21"/>
      <c r="N37" s="21"/>
      <c r="O37" s="21"/>
      <c r="P37" s="21"/>
      <c r="Q37" s="21"/>
      <c r="R37" s="21"/>
      <c r="S37" s="21"/>
      <c r="T37" s="21"/>
      <c r="U37" s="21"/>
      <c r="V37" s="41"/>
    </row>
    <row r="38" spans="1:22" ht="12.75">
      <c r="A38" s="43" t="s">
        <v>140</v>
      </c>
      <c r="B38" s="21"/>
      <c r="C38" s="21"/>
      <c r="D38" s="21"/>
      <c r="E38" s="21"/>
      <c r="F38" s="21"/>
      <c r="G38" s="21"/>
      <c r="H38" s="21"/>
      <c r="I38" s="21"/>
      <c r="J38" s="21"/>
      <c r="K38" s="41"/>
      <c r="L38" s="43" t="s">
        <v>140</v>
      </c>
      <c r="M38" s="21"/>
      <c r="N38" s="21"/>
      <c r="O38" s="21"/>
      <c r="P38" s="21"/>
      <c r="Q38" s="21"/>
      <c r="R38" s="21"/>
      <c r="S38" s="21"/>
      <c r="T38" s="21"/>
      <c r="U38" s="21"/>
      <c r="V38" s="41"/>
    </row>
    <row r="39" spans="1:22" ht="12.75">
      <c r="A39" s="40"/>
      <c r="B39" s="21" t="s">
        <v>141</v>
      </c>
      <c r="C39" s="21"/>
      <c r="D39" s="21"/>
      <c r="E39" s="21"/>
      <c r="F39" s="21"/>
      <c r="G39" s="21">
        <f>E34*G15</f>
        <v>83790</v>
      </c>
      <c r="H39" s="21"/>
      <c r="I39" s="21"/>
      <c r="J39" s="21"/>
      <c r="K39" s="41"/>
      <c r="L39" s="40"/>
      <c r="M39" s="21" t="s">
        <v>141</v>
      </c>
      <c r="N39" s="21"/>
      <c r="O39" s="21"/>
      <c r="P39" s="21"/>
      <c r="Q39" s="21"/>
      <c r="R39" s="21">
        <f>P34*R15</f>
        <v>59850</v>
      </c>
      <c r="S39" s="21"/>
      <c r="T39" s="21"/>
      <c r="U39" s="21"/>
      <c r="V39" s="41"/>
    </row>
    <row r="40" spans="1:22" ht="12.75">
      <c r="A40" s="40"/>
      <c r="B40" s="21" t="s">
        <v>142</v>
      </c>
      <c r="C40" s="21"/>
      <c r="D40" s="21"/>
      <c r="E40" s="21"/>
      <c r="F40" s="21"/>
      <c r="G40" s="21">
        <f>G39*G19</f>
        <v>1256850</v>
      </c>
      <c r="H40" s="21"/>
      <c r="I40" s="21"/>
      <c r="J40" s="21"/>
      <c r="K40" s="41"/>
      <c r="L40" s="40"/>
      <c r="M40" s="21" t="s">
        <v>142</v>
      </c>
      <c r="N40" s="21"/>
      <c r="O40" s="21"/>
      <c r="P40" s="21"/>
      <c r="Q40" s="21"/>
      <c r="R40" s="21">
        <f>R39*R19</f>
        <v>837900</v>
      </c>
      <c r="S40" s="21"/>
      <c r="T40" s="21"/>
      <c r="U40" s="21"/>
      <c r="V40" s="41"/>
    </row>
    <row r="41" spans="1:22" ht="12.75">
      <c r="A41" s="40"/>
      <c r="B41" s="21" t="s">
        <v>143</v>
      </c>
      <c r="C41" s="21"/>
      <c r="D41" s="21"/>
      <c r="E41" s="21"/>
      <c r="F41" s="21"/>
      <c r="G41" s="21">
        <f>G10+G11*G17</f>
        <v>1600</v>
      </c>
      <c r="H41" s="21"/>
      <c r="I41" s="21"/>
      <c r="J41" s="21"/>
      <c r="K41" s="41"/>
      <c r="L41" s="40"/>
      <c r="M41" s="21" t="s">
        <v>143</v>
      </c>
      <c r="N41" s="21"/>
      <c r="O41" s="21"/>
      <c r="P41" s="21"/>
      <c r="Q41" s="21"/>
      <c r="R41" s="21">
        <f>R10+R11*R17</f>
        <v>1600</v>
      </c>
      <c r="S41" s="21"/>
      <c r="T41" s="21"/>
      <c r="U41" s="21"/>
      <c r="V41" s="41"/>
    </row>
    <row r="42" spans="1:22" ht="12.75">
      <c r="A42" s="40"/>
      <c r="B42" s="21" t="s">
        <v>144</v>
      </c>
      <c r="C42" s="21"/>
      <c r="D42" s="21"/>
      <c r="E42" s="21"/>
      <c r="F42" s="21"/>
      <c r="G42" s="21">
        <f>G41*G19</f>
        <v>24000</v>
      </c>
      <c r="H42" s="21"/>
      <c r="I42" s="21"/>
      <c r="J42" s="21"/>
      <c r="K42" s="41"/>
      <c r="L42" s="40"/>
      <c r="M42" s="21" t="s">
        <v>144</v>
      </c>
      <c r="N42" s="21"/>
      <c r="O42" s="21"/>
      <c r="P42" s="21"/>
      <c r="Q42" s="21"/>
      <c r="R42" s="21">
        <f>R41*R19</f>
        <v>22400</v>
      </c>
      <c r="S42" s="21"/>
      <c r="T42" s="21"/>
      <c r="U42" s="21"/>
      <c r="V42" s="41"/>
    </row>
    <row r="43" spans="1:22" ht="12.75">
      <c r="A43" s="40"/>
      <c r="B43" s="44" t="s">
        <v>145</v>
      </c>
      <c r="C43" s="21"/>
      <c r="D43" s="21"/>
      <c r="E43" s="21"/>
      <c r="F43" s="21"/>
      <c r="G43" s="21">
        <f>G39+G41</f>
        <v>85390</v>
      </c>
      <c r="H43" s="21"/>
      <c r="I43" s="21"/>
      <c r="J43" s="21"/>
      <c r="K43" s="41"/>
      <c r="L43" s="40"/>
      <c r="M43" s="44" t="s">
        <v>145</v>
      </c>
      <c r="N43" s="21"/>
      <c r="O43" s="21"/>
      <c r="P43" s="21"/>
      <c r="Q43" s="21"/>
      <c r="R43" s="21">
        <f>R39+R41</f>
        <v>61450</v>
      </c>
      <c r="S43" s="21"/>
      <c r="T43" s="21"/>
      <c r="U43" s="21"/>
      <c r="V43" s="41"/>
    </row>
    <row r="44" spans="1:22" ht="12.75">
      <c r="A44" s="40"/>
      <c r="B44" s="34" t="s">
        <v>146</v>
      </c>
      <c r="C44" s="32"/>
      <c r="D44" s="32"/>
      <c r="E44" s="32"/>
      <c r="F44" s="33"/>
      <c r="G44" s="35">
        <f>G43*G19</f>
        <v>1280850</v>
      </c>
      <c r="H44" s="21"/>
      <c r="I44" s="21"/>
      <c r="J44" s="21"/>
      <c r="K44" s="41"/>
      <c r="L44" s="40"/>
      <c r="M44" s="34" t="s">
        <v>146</v>
      </c>
      <c r="N44" s="32"/>
      <c r="O44" s="32"/>
      <c r="P44" s="32"/>
      <c r="Q44" s="33"/>
      <c r="R44" s="35">
        <f>R43*R19</f>
        <v>860300</v>
      </c>
      <c r="S44" s="21"/>
      <c r="T44" s="21"/>
      <c r="U44" s="21"/>
      <c r="V44" s="41"/>
    </row>
    <row r="45" spans="1:22" ht="12.75">
      <c r="A45" s="43" t="s">
        <v>147</v>
      </c>
      <c r="B45" s="21"/>
      <c r="C45" s="21"/>
      <c r="D45" s="21"/>
      <c r="E45" s="21"/>
      <c r="F45" s="21"/>
      <c r="G45" s="21"/>
      <c r="H45" s="21"/>
      <c r="I45" s="21"/>
      <c r="J45" s="21"/>
      <c r="K45" s="41"/>
      <c r="L45" s="43" t="s">
        <v>147</v>
      </c>
      <c r="M45" s="21"/>
      <c r="N45" s="21"/>
      <c r="O45" s="21"/>
      <c r="P45" s="21"/>
      <c r="Q45" s="21"/>
      <c r="R45" s="21"/>
      <c r="S45" s="21"/>
      <c r="T45" s="21"/>
      <c r="U45" s="21"/>
      <c r="V45" s="41"/>
    </row>
    <row r="46" spans="1:22" ht="12.75">
      <c r="A46" s="40"/>
      <c r="B46" s="21" t="s">
        <v>148</v>
      </c>
      <c r="C46" s="21"/>
      <c r="D46" s="21"/>
      <c r="E46" s="21"/>
      <c r="F46" s="21"/>
      <c r="G46" s="21">
        <f>E34*G16</f>
        <v>0</v>
      </c>
      <c r="H46" s="21"/>
      <c r="I46" s="21"/>
      <c r="J46" s="21"/>
      <c r="K46" s="41"/>
      <c r="L46" s="40"/>
      <c r="M46" s="21" t="s">
        <v>148</v>
      </c>
      <c r="N46" s="21"/>
      <c r="O46" s="21"/>
      <c r="P46" s="21"/>
      <c r="Q46" s="21"/>
      <c r="R46" s="21">
        <f>P34*R16</f>
        <v>31920</v>
      </c>
      <c r="S46" s="21"/>
      <c r="T46" s="21"/>
      <c r="U46" s="21"/>
      <c r="V46" s="41"/>
    </row>
    <row r="47" spans="1:22" ht="12.75">
      <c r="A47" s="40"/>
      <c r="B47" s="21" t="s">
        <v>149</v>
      </c>
      <c r="C47" s="21"/>
      <c r="D47" s="21"/>
      <c r="E47" s="21"/>
      <c r="F47" s="21"/>
      <c r="G47" s="21">
        <f>(G10+G11)*G18</f>
        <v>0</v>
      </c>
      <c r="H47" s="21"/>
      <c r="I47" s="21"/>
      <c r="J47" s="21"/>
      <c r="K47" s="41"/>
      <c r="L47" s="40"/>
      <c r="M47" s="21" t="s">
        <v>149</v>
      </c>
      <c r="N47" s="21"/>
      <c r="O47" s="21"/>
      <c r="P47" s="21"/>
      <c r="Q47" s="21"/>
      <c r="R47" s="21">
        <f>(R10+R11)*R18</f>
        <v>4400</v>
      </c>
      <c r="S47" s="21"/>
      <c r="T47" s="21"/>
      <c r="U47" s="21"/>
      <c r="V47" s="41"/>
    </row>
    <row r="48" spans="1:22" ht="12.75">
      <c r="A48" s="40"/>
      <c r="B48" s="44" t="s">
        <v>150</v>
      </c>
      <c r="C48" s="44"/>
      <c r="D48" s="21"/>
      <c r="E48" s="21"/>
      <c r="F48" s="21"/>
      <c r="G48" s="21">
        <f>G46+G47</f>
        <v>0</v>
      </c>
      <c r="H48" s="21"/>
      <c r="I48" s="21"/>
      <c r="J48" s="21"/>
      <c r="K48" s="41"/>
      <c r="L48" s="40"/>
      <c r="M48" s="44" t="s">
        <v>150</v>
      </c>
      <c r="N48" s="44"/>
      <c r="O48" s="21"/>
      <c r="P48" s="21"/>
      <c r="Q48" s="21"/>
      <c r="R48" s="21">
        <f>R46+R47</f>
        <v>36320</v>
      </c>
      <c r="S48" s="21"/>
      <c r="T48" s="21"/>
      <c r="U48" s="21"/>
      <c r="V48" s="41"/>
    </row>
    <row r="49" spans="1:22" ht="12.75">
      <c r="A49" s="40"/>
      <c r="B49" s="34" t="s">
        <v>151</v>
      </c>
      <c r="C49" s="36"/>
      <c r="D49" s="32"/>
      <c r="E49" s="32"/>
      <c r="F49" s="32"/>
      <c r="G49" s="35">
        <f>G48*G20</f>
        <v>0</v>
      </c>
      <c r="H49" s="21"/>
      <c r="I49" s="21"/>
      <c r="J49" s="21"/>
      <c r="K49" s="41"/>
      <c r="L49" s="40"/>
      <c r="M49" s="34" t="s">
        <v>151</v>
      </c>
      <c r="N49" s="36"/>
      <c r="O49" s="32"/>
      <c r="P49" s="32"/>
      <c r="Q49" s="32"/>
      <c r="R49" s="35">
        <f>R48*R20</f>
        <v>108960</v>
      </c>
      <c r="S49" s="21"/>
      <c r="T49" s="21"/>
      <c r="U49" s="21"/>
      <c r="V49" s="41"/>
    </row>
    <row r="50" spans="1:22" ht="12.75">
      <c r="A50" s="40"/>
      <c r="B50" s="21"/>
      <c r="C50" s="21"/>
      <c r="D50" s="21"/>
      <c r="E50" s="21"/>
      <c r="F50" s="21"/>
      <c r="G50" s="21"/>
      <c r="H50" s="21"/>
      <c r="I50" s="21"/>
      <c r="J50" s="21"/>
      <c r="K50" s="41"/>
      <c r="L50" s="40"/>
      <c r="M50" s="21"/>
      <c r="N50" s="21"/>
      <c r="O50" s="21"/>
      <c r="P50" s="21"/>
      <c r="Q50" s="21"/>
      <c r="R50" s="21"/>
      <c r="S50" s="21"/>
      <c r="T50" s="21"/>
      <c r="U50" s="21"/>
      <c r="V50" s="41"/>
    </row>
    <row r="51" spans="1:22" ht="12.75">
      <c r="A51" s="40" t="s">
        <v>152</v>
      </c>
      <c r="B51" s="21"/>
      <c r="C51" s="21">
        <f>E36</f>
        <v>2234400</v>
      </c>
      <c r="D51" s="21" t="s">
        <v>153</v>
      </c>
      <c r="E51" s="21">
        <f>G44</f>
        <v>1280850</v>
      </c>
      <c r="F51" s="21" t="s">
        <v>153</v>
      </c>
      <c r="G51" s="21">
        <f>G49</f>
        <v>0</v>
      </c>
      <c r="H51" s="21" t="s">
        <v>153</v>
      </c>
      <c r="I51" s="21">
        <f>G24</f>
        <v>120000</v>
      </c>
      <c r="J51" s="21" t="s">
        <v>153</v>
      </c>
      <c r="K51" s="41">
        <f>G23</f>
        <v>40000</v>
      </c>
      <c r="L51" s="40" t="s">
        <v>152</v>
      </c>
      <c r="M51" s="21"/>
      <c r="N51" s="21">
        <f>P36</f>
        <v>1915200</v>
      </c>
      <c r="O51" s="21" t="s">
        <v>153</v>
      </c>
      <c r="P51" s="21">
        <f>R44</f>
        <v>860300</v>
      </c>
      <c r="Q51" s="21" t="s">
        <v>153</v>
      </c>
      <c r="R51" s="21">
        <f>R49</f>
        <v>108960</v>
      </c>
      <c r="S51" s="21" t="s">
        <v>153</v>
      </c>
      <c r="T51" s="21">
        <f>R24</f>
        <v>120000</v>
      </c>
      <c r="U51" s="21" t="s">
        <v>153</v>
      </c>
      <c r="V51" s="41">
        <f>R23</f>
        <v>40000</v>
      </c>
    </row>
    <row r="52" spans="1:22" ht="12.75">
      <c r="A52" s="40"/>
      <c r="B52" s="21"/>
      <c r="C52" s="21"/>
      <c r="D52" s="21"/>
      <c r="E52" s="21"/>
      <c r="F52" s="21"/>
      <c r="G52" s="21"/>
      <c r="H52" s="21"/>
      <c r="I52" s="21"/>
      <c r="J52" s="21"/>
      <c r="K52" s="41"/>
      <c r="L52" s="40"/>
      <c r="M52" s="21"/>
      <c r="N52" s="21"/>
      <c r="O52" s="21"/>
      <c r="P52" s="21"/>
      <c r="Q52" s="21"/>
      <c r="R52" s="21"/>
      <c r="S52" s="21"/>
      <c r="T52" s="21"/>
      <c r="U52" s="21"/>
      <c r="V52" s="41"/>
    </row>
    <row r="53" spans="1:22" ht="18">
      <c r="A53" s="40"/>
      <c r="B53" s="21"/>
      <c r="C53" s="21" t="s">
        <v>67</v>
      </c>
      <c r="D53" s="21"/>
      <c r="E53" s="45">
        <f>C51-E51-G51-I51-K51</f>
        <v>793550</v>
      </c>
      <c r="F53" s="21"/>
      <c r="G53" s="21"/>
      <c r="H53" s="21"/>
      <c r="I53" s="21"/>
      <c r="J53" s="21"/>
      <c r="K53" s="41"/>
      <c r="L53" s="40"/>
      <c r="M53" s="21"/>
      <c r="N53" s="21" t="s">
        <v>67</v>
      </c>
      <c r="O53" s="21"/>
      <c r="P53" s="45">
        <f>N51-P51-R51-T51-V51</f>
        <v>785940</v>
      </c>
      <c r="Q53" s="21"/>
      <c r="R53" s="21"/>
      <c r="S53" s="21"/>
      <c r="T53" s="21"/>
      <c r="U53" s="21"/>
      <c r="V53" s="41"/>
    </row>
    <row r="54" spans="1:22" ht="12.75">
      <c r="A54" s="40"/>
      <c r="B54" s="44" t="s">
        <v>162</v>
      </c>
      <c r="C54" s="21"/>
      <c r="D54" s="21"/>
      <c r="E54" s="21"/>
      <c r="F54" s="21"/>
      <c r="G54" s="21"/>
      <c r="H54" s="21"/>
      <c r="I54" s="21"/>
      <c r="J54" s="21"/>
      <c r="K54" s="41"/>
      <c r="L54" s="40"/>
      <c r="M54" s="44" t="s">
        <v>162</v>
      </c>
      <c r="N54" s="21"/>
      <c r="O54" s="21"/>
      <c r="P54" s="21"/>
      <c r="Q54" s="21"/>
      <c r="R54" s="21"/>
      <c r="S54" s="21"/>
      <c r="T54" s="21"/>
      <c r="U54" s="21"/>
      <c r="V54" s="41"/>
    </row>
    <row r="55" spans="1:22" ht="12.75">
      <c r="A55" s="40"/>
      <c r="B55" s="46" t="s">
        <v>163</v>
      </c>
      <c r="C55" s="21"/>
      <c r="D55" s="21"/>
      <c r="E55" s="21"/>
      <c r="F55" s="21"/>
      <c r="G55" s="21"/>
      <c r="H55" s="21"/>
      <c r="I55" s="21"/>
      <c r="J55" s="21"/>
      <c r="K55" s="41"/>
      <c r="L55" s="40"/>
      <c r="M55" s="46" t="s">
        <v>163</v>
      </c>
      <c r="N55" s="21"/>
      <c r="O55" s="21"/>
      <c r="P55" s="21"/>
      <c r="Q55" s="21"/>
      <c r="R55" s="21"/>
      <c r="S55" s="21"/>
      <c r="T55" s="21"/>
      <c r="U55" s="21"/>
      <c r="V55" s="41"/>
    </row>
    <row r="56" spans="1:22" ht="12.75">
      <c r="A56" s="40"/>
      <c r="B56" s="21"/>
      <c r="C56" s="21" t="s">
        <v>164</v>
      </c>
      <c r="D56" s="21"/>
      <c r="E56" s="47" t="s">
        <v>153</v>
      </c>
      <c r="F56" s="21" t="s">
        <v>167</v>
      </c>
      <c r="G56" s="21"/>
      <c r="H56" s="21"/>
      <c r="I56" s="21"/>
      <c r="J56" s="21"/>
      <c r="K56" s="41"/>
      <c r="L56" s="40"/>
      <c r="M56" s="21"/>
      <c r="N56" s="21" t="s">
        <v>164</v>
      </c>
      <c r="O56" s="21"/>
      <c r="P56" s="47" t="s">
        <v>153</v>
      </c>
      <c r="Q56" s="21" t="s">
        <v>167</v>
      </c>
      <c r="R56" s="21"/>
      <c r="S56" s="21"/>
      <c r="T56" s="21"/>
      <c r="U56" s="21"/>
      <c r="V56" s="41"/>
    </row>
    <row r="57" spans="1:22" ht="12.75">
      <c r="A57" s="40"/>
      <c r="B57" s="21"/>
      <c r="C57" s="21" t="s">
        <v>165</v>
      </c>
      <c r="D57" s="21"/>
      <c r="E57" s="47" t="s">
        <v>153</v>
      </c>
      <c r="F57" s="21" t="s">
        <v>168</v>
      </c>
      <c r="G57" s="21"/>
      <c r="H57" s="21"/>
      <c r="I57" s="21"/>
      <c r="J57" s="21"/>
      <c r="K57" s="41"/>
      <c r="L57" s="40"/>
      <c r="M57" s="21"/>
      <c r="N57" s="21" t="s">
        <v>165</v>
      </c>
      <c r="O57" s="21"/>
      <c r="P57" s="47" t="s">
        <v>153</v>
      </c>
      <c r="Q57" s="21" t="s">
        <v>168</v>
      </c>
      <c r="R57" s="21"/>
      <c r="S57" s="21"/>
      <c r="T57" s="21"/>
      <c r="U57" s="21"/>
      <c r="V57" s="41"/>
    </row>
    <row r="58" spans="1:22" ht="12.75">
      <c r="A58" s="40"/>
      <c r="B58" s="21"/>
      <c r="C58" s="21" t="s">
        <v>166</v>
      </c>
      <c r="D58" s="21"/>
      <c r="E58" s="47" t="s">
        <v>153</v>
      </c>
      <c r="F58" s="21"/>
      <c r="G58" s="21"/>
      <c r="H58" s="21"/>
      <c r="I58" s="21"/>
      <c r="J58" s="21"/>
      <c r="K58" s="41"/>
      <c r="L58" s="40"/>
      <c r="M58" s="21"/>
      <c r="N58" s="21" t="s">
        <v>166</v>
      </c>
      <c r="O58" s="21"/>
      <c r="P58" s="47" t="s">
        <v>153</v>
      </c>
      <c r="Q58" s="21"/>
      <c r="R58" s="21"/>
      <c r="S58" s="21"/>
      <c r="T58" s="21"/>
      <c r="U58" s="21"/>
      <c r="V58" s="41"/>
    </row>
    <row r="59" spans="1:22" ht="13.5" thickBot="1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1"/>
      <c r="L59" s="49"/>
      <c r="M59" s="50"/>
      <c r="N59" s="50"/>
      <c r="O59" s="50"/>
      <c r="P59" s="50"/>
      <c r="Q59" s="50"/>
      <c r="R59" s="50"/>
      <c r="S59" s="50"/>
      <c r="T59" s="50"/>
      <c r="U59" s="50"/>
      <c r="V59" s="51"/>
    </row>
  </sheetData>
  <mergeCells count="5">
    <mergeCell ref="A2:K2"/>
    <mergeCell ref="C7:F7"/>
    <mergeCell ref="C8:F8"/>
    <mergeCell ref="N7:Q7"/>
    <mergeCell ref="N8:Q8"/>
  </mergeCells>
  <printOptions/>
  <pageMargins left="0.75" right="0.75" top="1" bottom="1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2011-05-06T05:26:17Z</cp:lastPrinted>
  <dcterms:created xsi:type="dcterms:W3CDTF">2011-05-05T05:03:52Z</dcterms:created>
  <dcterms:modified xsi:type="dcterms:W3CDTF">2011-11-18T12:16:55Z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